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D:\Dropbox\CMGT Course Material LBROWN\CMGT 352\F2021\"/>
    </mc:Choice>
  </mc:AlternateContent>
  <xr:revisionPtr revIDLastSave="0" documentId="13_ncr:1_{5D2A74F5-5D97-4C3A-A9EF-DF4B34BAF289}" xr6:coauthVersionLast="47" xr6:coauthVersionMax="47" xr10:uidLastSave="{00000000-0000-0000-0000-000000000000}"/>
  <bookViews>
    <workbookView xWindow="18710" yWindow="150" windowWidth="18540" windowHeight="19820" tabRatio="870" xr2:uid="{00000000-000D-0000-FFFF-FFFF00000000}"/>
  </bookViews>
  <sheets>
    <sheet name="Schedule F2021" sheetId="39" r:id="rId1"/>
    <sheet name="Points" sheetId="41" r:id="rId2"/>
  </sheets>
  <definedNames>
    <definedName name="_xlnm.Print_Area" localSheetId="0">'Schedule F2021'!$A$1:$I$50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33" i="41" l="1"/>
  <c r="E30" i="41" l="1"/>
  <c r="E11" i="41"/>
  <c r="E10" i="41"/>
  <c r="E7" i="41"/>
  <c r="E6" i="41"/>
  <c r="E3" i="41"/>
  <c r="E2" i="41"/>
  <c r="E12" i="41" l="1"/>
  <c r="E4" i="41"/>
  <c r="E8" i="41"/>
  <c r="B9" i="39"/>
  <c r="B11" i="39" s="1"/>
  <c r="B8" i="39"/>
  <c r="E15" i="41" l="1"/>
  <c r="B12" i="39"/>
  <c r="B13" i="39"/>
  <c r="B10" i="39"/>
  <c r="F11" i="41" l="1"/>
  <c r="F6" i="41"/>
  <c r="F10" i="41"/>
  <c r="F4" i="41"/>
  <c r="F7" i="41"/>
  <c r="F12" i="41"/>
  <c r="F3" i="41"/>
  <c r="F2" i="41"/>
  <c r="F8" i="41"/>
  <c r="B14" i="39"/>
  <c r="B15" i="39"/>
  <c r="B17" i="39" l="1"/>
  <c r="B16" i="39"/>
  <c r="B18" i="39" l="1"/>
  <c r="B19" i="39"/>
  <c r="B20" i="39" l="1"/>
  <c r="B21" i="39"/>
  <c r="B23" i="39" s="1"/>
  <c r="B24" i="39" s="1"/>
  <c r="B22" i="39" l="1"/>
  <c r="B25" i="39" l="1"/>
  <c r="B26" i="39" l="1"/>
  <c r="B27" i="39"/>
  <c r="B29" i="39" l="1"/>
  <c r="B28" i="39"/>
  <c r="B31" i="39" l="1"/>
  <c r="B30" i="39"/>
  <c r="B32" i="39" l="1"/>
  <c r="B33" i="39"/>
  <c r="B34" i="39" l="1"/>
  <c r="B35" i="39"/>
  <c r="B36" i="39" l="1"/>
  <c r="B37" i="39"/>
  <c r="B38" i="39" s="1"/>
</calcChain>
</file>

<file path=xl/sharedStrings.xml><?xml version="1.0" encoding="utf-8"?>
<sst xmlns="http://schemas.openxmlformats.org/spreadsheetml/2006/main" count="126" uniqueCount="59">
  <si>
    <t>Date</t>
  </si>
  <si>
    <t>Topic</t>
  </si>
  <si>
    <t>Dis</t>
  </si>
  <si>
    <t>Day</t>
  </si>
  <si>
    <t>TBA</t>
  </si>
  <si>
    <t>T</t>
  </si>
  <si>
    <t>R</t>
  </si>
  <si>
    <t>Schedule subject to change. Changes will be communicated in class.</t>
  </si>
  <si>
    <t>NA</t>
  </si>
  <si>
    <t>HOLIDAY</t>
  </si>
  <si>
    <t>*Patterson</t>
  </si>
  <si>
    <t>Quizzes</t>
  </si>
  <si>
    <t>CMGT 352 - Electrical and Mechanical Estimating</t>
  </si>
  <si>
    <t>3:30 PM Fall 2021 Course Schedule</t>
  </si>
  <si>
    <t>VETERAN'S DAY</t>
  </si>
  <si>
    <t>Plumbing Overview, Domestic Hot/Cold Water and Fixtures</t>
  </si>
  <si>
    <t>Plumbing DWV</t>
  </si>
  <si>
    <t>Plumbing Natural Gas, HHW and Boilers</t>
  </si>
  <si>
    <t>Activity #3 - DWV QTO</t>
  </si>
  <si>
    <t>*Brown</t>
  </si>
  <si>
    <t xml:space="preserve">Sheet Metal Overview, Supply and Return Air and Equipment </t>
  </si>
  <si>
    <t>Mechanical Piping CHW and Chillers</t>
  </si>
  <si>
    <t>Activity #4 - NG, HHW and Boilers QTO</t>
  </si>
  <si>
    <t>Final - Bid Results</t>
  </si>
  <si>
    <t>Activity #1 - Setting Up Trimble Autobid Mechanical On Screen TakeOff 
Activity #2 - H/CW and Fixtures QTO</t>
  </si>
  <si>
    <t>Activity #5 - SA/RA QTO</t>
  </si>
  <si>
    <t>Activity #5 - CHW and Chillers QTO and Piping Wrap-up</t>
  </si>
  <si>
    <t>Electrical Final Due (Marie at MCAA Conference)</t>
  </si>
  <si>
    <t>Sheet Metal Exhaust and Equipment</t>
  </si>
  <si>
    <t>Activity #6 - Exhaust Air QTO and Ductwork Wrap-up</t>
  </si>
  <si>
    <t xml:space="preserve">MEP Etimating Course Overview and Intro to Electrical Construction Estimating </t>
  </si>
  <si>
    <t>Final Estimate Cleanup and Bid Summary</t>
  </si>
  <si>
    <t>Final Pricing and Bid Due</t>
  </si>
  <si>
    <t>Evaluation</t>
  </si>
  <si>
    <t>Each</t>
  </si>
  <si>
    <t>Points</t>
  </si>
  <si>
    <t>Total Points</t>
  </si>
  <si>
    <t>Attendance</t>
  </si>
  <si>
    <t>Participation</t>
  </si>
  <si>
    <t xml:space="preserve"> </t>
  </si>
  <si>
    <t>Final</t>
  </si>
  <si>
    <t>Estimates</t>
  </si>
  <si>
    <t>Activities</t>
  </si>
  <si>
    <t>#2 M1 Meeting room</t>
  </si>
  <si>
    <t>#3 3 story school</t>
  </si>
  <si>
    <t>#1 AOB Div 16 specs</t>
  </si>
  <si>
    <t>#4 elect materials</t>
  </si>
  <si>
    <t>#5 plumbing takeoff</t>
  </si>
  <si>
    <t>#6 elect estimate report</t>
  </si>
  <si>
    <t>#7 Piping total recap</t>
  </si>
  <si>
    <t>#8 AOB piping qto</t>
  </si>
  <si>
    <t>AOB Plumb/Mech specs</t>
  </si>
  <si>
    <t>Scope</t>
  </si>
  <si>
    <t>ALL</t>
  </si>
  <si>
    <t>E</t>
  </si>
  <si>
    <t>P</t>
  </si>
  <si>
    <t>M</t>
  </si>
  <si>
    <t>Actual Homework (Fall 2020)</t>
  </si>
  <si>
    <t>Planned Homework (Fall 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</si>
</sst>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m/d;@"/>
    <numFmt numFmtId="165" formatCode="_(* #,##0_);_(* \(#,##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color indexed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Arial"/>
      <family val="2"/>
    </font>
    <font>
      <u val="singleAccounting"/>
      <sz val="11"/>
      <color rgb="FFFF0000"/>
      <name val="Calibri"/>
      <family val="2"/>
      <scheme val="minor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u/>
      <sz val="11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5FEA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thin">
        <color indexed="64"/>
      </bottom>
      <diagonal/>
    </border>
  </borders>
  <cellStyleXfs count="74">
    <xf numFmtId="0" fontId="0" fillId="0" borderId="0"/>
    <xf numFmtId="0" fontId="2" fillId="0" borderId="0">
      <alignment vertical="center"/>
    </xf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3">
    <xf numFmtId="0" fontId="0" fillId="0" borderId="0" xfId="0"/>
    <xf numFmtId="0" fontId="5" fillId="0" borderId="0" xfId="1" applyFont="1">
      <alignment vertical="center"/>
    </xf>
    <xf numFmtId="0" fontId="5" fillId="0" borderId="0" xfId="1" applyNumberFormat="1" applyFont="1" applyFill="1" applyBorder="1" applyAlignment="1">
      <alignment wrapText="1"/>
    </xf>
    <xf numFmtId="0" fontId="4" fillId="0" borderId="10" xfId="1" applyNumberFormat="1" applyFont="1" applyFill="1" applyBorder="1" applyAlignment="1">
      <alignment horizontal="center"/>
    </xf>
    <xf numFmtId="0" fontId="4" fillId="0" borderId="11" xfId="1" applyNumberFormat="1" applyFont="1" applyFill="1" applyBorder="1" applyAlignment="1">
      <alignment horizontal="center" wrapText="1"/>
    </xf>
    <xf numFmtId="0" fontId="4" fillId="0" borderId="11" xfId="1" applyNumberFormat="1" applyFont="1" applyFill="1" applyBorder="1" applyAlignment="1">
      <alignment horizontal="center"/>
    </xf>
    <xf numFmtId="0" fontId="4" fillId="0" borderId="11" xfId="1" applyNumberFormat="1" applyFont="1" applyFill="1" applyBorder="1" applyAlignment="1">
      <alignment horizontal="left"/>
    </xf>
    <xf numFmtId="0" fontId="4" fillId="0" borderId="12" xfId="1" applyNumberFormat="1" applyFont="1" applyFill="1" applyBorder="1" applyAlignment="1">
      <alignment horizontal="center" wrapText="1"/>
    </xf>
    <xf numFmtId="0" fontId="5" fillId="0" borderId="0" xfId="1" applyNumberFormat="1" applyFont="1" applyFill="1" applyBorder="1" applyAlignment="1">
      <alignment horizontal="center" wrapText="1"/>
    </xf>
    <xf numFmtId="0" fontId="5" fillId="0" borderId="0" xfId="1" applyFont="1" applyAlignment="1">
      <alignment horizontal="center" vertical="center" wrapText="1"/>
    </xf>
    <xf numFmtId="0" fontId="0" fillId="0" borderId="0" xfId="0" applyFont="1"/>
    <xf numFmtId="0" fontId="1" fillId="0" borderId="0" xfId="1" applyFont="1">
      <alignment vertical="center"/>
    </xf>
    <xf numFmtId="0" fontId="7" fillId="0" borderId="0" xfId="1" applyFont="1" applyAlignment="1">
      <alignment horizontal="center" vertical="center"/>
    </xf>
    <xf numFmtId="0" fontId="4" fillId="0" borderId="0" xfId="1" applyNumberFormat="1" applyFont="1" applyFill="1" applyBorder="1" applyAlignment="1">
      <alignment horizontal="center" wrapText="1"/>
    </xf>
    <xf numFmtId="0" fontId="0" fillId="0" borderId="0" xfId="0" applyNumberFormat="1" applyFont="1" applyBorder="1" applyAlignment="1">
      <alignment horizontal="center" vertical="top" wrapText="1"/>
    </xf>
    <xf numFmtId="49" fontId="5" fillId="0" borderId="0" xfId="0" applyNumberFormat="1" applyFont="1" applyBorder="1" applyAlignment="1">
      <alignment horizontal="center" vertical="top" wrapText="1"/>
    </xf>
    <xf numFmtId="49" fontId="0" fillId="0" borderId="0" xfId="0" applyNumberFormat="1" applyBorder="1" applyAlignment="1">
      <alignment horizontal="center" vertical="top" wrapText="1"/>
    </xf>
    <xf numFmtId="49" fontId="0" fillId="0" borderId="0" xfId="0" applyNumberFormat="1" applyFont="1" applyBorder="1" applyAlignment="1">
      <alignment horizontal="center" vertical="top" wrapText="1"/>
    </xf>
    <xf numFmtId="0" fontId="0" fillId="0" borderId="0" xfId="0" applyNumberFormat="1" applyFont="1" applyFill="1" applyBorder="1" applyAlignment="1">
      <alignment horizontal="center" vertical="top" wrapText="1"/>
    </xf>
    <xf numFmtId="0" fontId="5" fillId="0" borderId="0" xfId="1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center" vertical="top" wrapText="1"/>
    </xf>
    <xf numFmtId="0" fontId="3" fillId="0" borderId="0" xfId="0" applyNumberFormat="1" applyFont="1" applyFill="1" applyBorder="1" applyAlignment="1">
      <alignment horizontal="center" vertical="top" wrapText="1"/>
    </xf>
    <xf numFmtId="49" fontId="3" fillId="0" borderId="0" xfId="0" applyNumberFormat="1" applyFont="1" applyFill="1" applyBorder="1" applyAlignment="1">
      <alignment horizontal="center" vertical="top" wrapText="1"/>
    </xf>
    <xf numFmtId="164" fontId="5" fillId="3" borderId="16" xfId="0" applyNumberFormat="1" applyFont="1" applyFill="1" applyBorder="1" applyAlignment="1">
      <alignment horizontal="left" vertical="top" wrapText="1"/>
    </xf>
    <xf numFmtId="0" fontId="6" fillId="3" borderId="1" xfId="1" applyNumberFormat="1" applyFont="1" applyFill="1" applyBorder="1" applyAlignment="1">
      <alignment horizontal="center" vertical="top"/>
    </xf>
    <xf numFmtId="0" fontId="0" fillId="3" borderId="1" xfId="0" applyFont="1" applyFill="1" applyBorder="1" applyAlignment="1">
      <alignment vertical="top"/>
    </xf>
    <xf numFmtId="0" fontId="0" fillId="3" borderId="17" xfId="0" applyNumberFormat="1" applyFont="1" applyFill="1" applyBorder="1" applyAlignment="1">
      <alignment horizontal="center" vertical="top" wrapText="1"/>
    </xf>
    <xf numFmtId="0" fontId="5" fillId="3" borderId="1" xfId="1" applyFont="1" applyFill="1" applyBorder="1">
      <alignment vertical="center"/>
    </xf>
    <xf numFmtId="0" fontId="5" fillId="3" borderId="1" xfId="0" applyFont="1" applyFill="1" applyBorder="1" applyAlignment="1">
      <alignment vertical="top" wrapText="1"/>
    </xf>
    <xf numFmtId="0" fontId="5" fillId="3" borderId="1" xfId="1" applyNumberFormat="1" applyFont="1" applyFill="1" applyBorder="1" applyAlignment="1">
      <alignment horizontal="center" vertical="top"/>
    </xf>
    <xf numFmtId="49" fontId="5" fillId="3" borderId="17" xfId="0" applyNumberFormat="1" applyFont="1" applyFill="1" applyBorder="1" applyAlignment="1">
      <alignment horizontal="center" vertical="top" wrapText="1"/>
    </xf>
    <xf numFmtId="0" fontId="0" fillId="3" borderId="1" xfId="0" applyFont="1" applyFill="1" applyBorder="1" applyAlignment="1">
      <alignment vertical="top" wrapText="1"/>
    </xf>
    <xf numFmtId="49" fontId="0" fillId="3" borderId="17" xfId="0" applyNumberFormat="1" applyFont="1" applyFill="1" applyBorder="1" applyAlignment="1">
      <alignment horizontal="center" vertical="top" wrapText="1"/>
    </xf>
    <xf numFmtId="0" fontId="8" fillId="0" borderId="0" xfId="1" applyNumberFormat="1" applyFont="1" applyFill="1" applyBorder="1" applyAlignment="1">
      <alignment horizontal="center"/>
    </xf>
    <xf numFmtId="0" fontId="6" fillId="2" borderId="1" xfId="1" applyNumberFormat="1" applyFont="1" applyFill="1" applyBorder="1" applyAlignment="1">
      <alignment horizontal="center" vertical="top"/>
    </xf>
    <xf numFmtId="0" fontId="0" fillId="2" borderId="1" xfId="0" applyFont="1" applyFill="1" applyBorder="1" applyAlignment="1">
      <alignment vertical="top"/>
    </xf>
    <xf numFmtId="164" fontId="5" fillId="2" borderId="16" xfId="0" applyNumberFormat="1" applyFont="1" applyFill="1" applyBorder="1" applyAlignment="1">
      <alignment horizontal="left" vertical="top" wrapText="1"/>
    </xf>
    <xf numFmtId="0" fontId="0" fillId="2" borderId="17" xfId="0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vertical="top" wrapText="1"/>
    </xf>
    <xf numFmtId="49" fontId="5" fillId="2" borderId="17" xfId="0" applyNumberFormat="1" applyFont="1" applyFill="1" applyBorder="1" applyAlignment="1">
      <alignment horizontal="center" vertical="top" wrapText="1"/>
    </xf>
    <xf numFmtId="49" fontId="0" fillId="2" borderId="17" xfId="0" applyNumberFormat="1" applyFont="1" applyFill="1" applyBorder="1" applyAlignment="1">
      <alignment horizontal="center" vertical="top" wrapText="1"/>
    </xf>
    <xf numFmtId="49" fontId="0" fillId="2" borderId="17" xfId="0" applyNumberFormat="1" applyFill="1" applyBorder="1" applyAlignment="1">
      <alignment horizontal="center" vertical="top" wrapText="1"/>
    </xf>
    <xf numFmtId="0" fontId="0" fillId="3" borderId="1" xfId="0" applyFill="1" applyBorder="1" applyAlignment="1">
      <alignment vertical="top"/>
    </xf>
    <xf numFmtId="0" fontId="5" fillId="3" borderId="17" xfId="1" applyFont="1" applyFill="1" applyBorder="1" applyAlignment="1">
      <alignment horizontal="center" vertical="center" wrapText="1"/>
    </xf>
    <xf numFmtId="164" fontId="5" fillId="2" borderId="15" xfId="0" applyNumberFormat="1" applyFont="1" applyFill="1" applyBorder="1" applyAlignment="1">
      <alignment horizontal="left" vertical="top" wrapText="1"/>
    </xf>
    <xf numFmtId="0" fontId="6" fillId="2" borderId="3" xfId="1" applyNumberFormat="1" applyFont="1" applyFill="1" applyBorder="1" applyAlignment="1">
      <alignment horizontal="center" vertical="top"/>
    </xf>
    <xf numFmtId="0" fontId="5" fillId="2" borderId="3" xfId="0" applyFont="1" applyFill="1" applyBorder="1" applyAlignment="1">
      <alignment vertical="top" wrapText="1"/>
    </xf>
    <xf numFmtId="0" fontId="0" fillId="2" borderId="13" xfId="0" applyNumberFormat="1" applyFont="1" applyFill="1" applyBorder="1" applyAlignment="1">
      <alignment horizontal="center" vertical="top" wrapText="1"/>
    </xf>
    <xf numFmtId="164" fontId="0" fillId="2" borderId="16" xfId="0" applyNumberFormat="1" applyFont="1" applyFill="1" applyBorder="1" applyAlignment="1">
      <alignment horizontal="left" vertical="top" wrapText="1"/>
    </xf>
    <xf numFmtId="0" fontId="1" fillId="2" borderId="1" xfId="1" applyNumberFormat="1" applyFont="1" applyFill="1" applyBorder="1" applyAlignment="1">
      <alignment horizontal="center" vertical="top"/>
    </xf>
    <xf numFmtId="0" fontId="0" fillId="2" borderId="1" xfId="0" applyFill="1" applyBorder="1" applyAlignment="1">
      <alignment vertical="top"/>
    </xf>
    <xf numFmtId="164" fontId="5" fillId="4" borderId="15" xfId="0" applyNumberFormat="1" applyFont="1" applyFill="1" applyBorder="1" applyAlignment="1">
      <alignment horizontal="left" vertical="top" wrapText="1"/>
    </xf>
    <xf numFmtId="0" fontId="5" fillId="4" borderId="3" xfId="1" applyNumberFormat="1" applyFont="1" applyFill="1" applyBorder="1" applyAlignment="1">
      <alignment horizontal="center" vertical="top"/>
    </xf>
    <xf numFmtId="0" fontId="13" fillId="4" borderId="3" xfId="0" applyFont="1" applyFill="1" applyBorder="1" applyAlignment="1">
      <alignment vertical="top"/>
    </xf>
    <xf numFmtId="0" fontId="13" fillId="4" borderId="13" xfId="0" applyNumberFormat="1" applyFont="1" applyFill="1" applyBorder="1" applyAlignment="1">
      <alignment horizontal="center" vertical="top" wrapText="1"/>
    </xf>
    <xf numFmtId="164" fontId="5" fillId="4" borderId="18" xfId="0" applyNumberFormat="1" applyFont="1" applyFill="1" applyBorder="1" applyAlignment="1">
      <alignment horizontal="left" vertical="top" wrapText="1"/>
    </xf>
    <xf numFmtId="0" fontId="5" fillId="4" borderId="2" xfId="1" applyNumberFormat="1" applyFont="1" applyFill="1" applyBorder="1" applyAlignment="1">
      <alignment horizontal="center" vertical="top"/>
    </xf>
    <xf numFmtId="0" fontId="13" fillId="4" borderId="2" xfId="0" applyFont="1" applyFill="1" applyBorder="1" applyAlignment="1">
      <alignment vertical="top" wrapText="1"/>
    </xf>
    <xf numFmtId="49" fontId="13" fillId="4" borderId="14" xfId="0" applyNumberFormat="1" applyFont="1" applyFill="1" applyBorder="1" applyAlignment="1">
      <alignment horizontal="center" vertical="top" wrapText="1"/>
    </xf>
    <xf numFmtId="164" fontId="5" fillId="4" borderId="16" xfId="0" applyNumberFormat="1" applyFont="1" applyFill="1" applyBorder="1" applyAlignment="1">
      <alignment horizontal="left" vertical="top" wrapText="1"/>
    </xf>
    <xf numFmtId="0" fontId="5" fillId="4" borderId="1" xfId="1" applyNumberFormat="1" applyFont="1" applyFill="1" applyBorder="1" applyAlignment="1">
      <alignment horizontal="center" vertical="top"/>
    </xf>
    <xf numFmtId="1" fontId="5" fillId="4" borderId="1" xfId="0" quotePrefix="1" applyNumberFormat="1" applyFont="1" applyFill="1" applyBorder="1" applyAlignment="1">
      <alignment horizontal="center" vertical="top" wrapText="1"/>
    </xf>
    <xf numFmtId="0" fontId="13" fillId="4" borderId="1" xfId="0" applyFont="1" applyFill="1" applyBorder="1" applyAlignment="1">
      <alignment vertical="top"/>
    </xf>
    <xf numFmtId="0" fontId="13" fillId="4" borderId="17" xfId="0" applyNumberFormat="1" applyFont="1" applyFill="1" applyBorder="1" applyAlignment="1">
      <alignment horizontal="center" vertical="top" wrapText="1"/>
    </xf>
    <xf numFmtId="164" fontId="5" fillId="4" borderId="3" xfId="0" applyNumberFormat="1" applyFont="1" applyFill="1" applyBorder="1" applyAlignment="1">
      <alignment horizontal="left" vertical="top" wrapText="1"/>
    </xf>
    <xf numFmtId="164" fontId="5" fillId="4" borderId="2" xfId="0" applyNumberFormat="1" applyFont="1" applyFill="1" applyBorder="1" applyAlignment="1">
      <alignment horizontal="left" vertical="top" wrapText="1"/>
    </xf>
    <xf numFmtId="164" fontId="5" fillId="3" borderId="17" xfId="0" applyNumberFormat="1" applyFont="1" applyFill="1" applyBorder="1" applyAlignment="1">
      <alignment horizontal="center" vertical="top" wrapText="1"/>
    </xf>
    <xf numFmtId="0" fontId="5" fillId="3" borderId="0" xfId="1" applyFont="1" applyFill="1">
      <alignment vertical="center"/>
    </xf>
    <xf numFmtId="0" fontId="5" fillId="3" borderId="3" xfId="1" applyFont="1" applyFill="1" applyBorder="1">
      <alignment vertical="center"/>
    </xf>
    <xf numFmtId="164" fontId="5" fillId="5" borderId="16" xfId="0" applyNumberFormat="1" applyFont="1" applyFill="1" applyBorder="1" applyAlignment="1">
      <alignment horizontal="left" vertical="top" wrapText="1"/>
    </xf>
    <xf numFmtId="0" fontId="6" fillId="5" borderId="1" xfId="1" applyNumberFormat="1" applyFont="1" applyFill="1" applyBorder="1" applyAlignment="1">
      <alignment horizontal="center" vertical="top"/>
    </xf>
    <xf numFmtId="0" fontId="0" fillId="5" borderId="1" xfId="0" applyFont="1" applyFill="1" applyBorder="1" applyAlignment="1">
      <alignment vertical="top"/>
    </xf>
    <xf numFmtId="49" fontId="0" fillId="5" borderId="17" xfId="0" applyNumberFormat="1" applyFill="1" applyBorder="1" applyAlignment="1">
      <alignment horizontal="center" vertical="top" wrapText="1"/>
    </xf>
    <xf numFmtId="164" fontId="5" fillId="5" borderId="18" xfId="0" applyNumberFormat="1" applyFont="1" applyFill="1" applyBorder="1" applyAlignment="1">
      <alignment horizontal="left" vertical="top" wrapText="1"/>
    </xf>
    <xf numFmtId="0" fontId="6" fillId="5" borderId="2" xfId="1" applyNumberFormat="1" applyFont="1" applyFill="1" applyBorder="1" applyAlignment="1">
      <alignment horizontal="center" vertical="top"/>
    </xf>
    <xf numFmtId="0" fontId="6" fillId="5" borderId="19" xfId="1" applyNumberFormat="1" applyFont="1" applyFill="1" applyBorder="1" applyAlignment="1">
      <alignment horizontal="center" vertical="top"/>
    </xf>
    <xf numFmtId="0" fontId="5" fillId="5" borderId="1" xfId="0" applyFont="1" applyFill="1" applyBorder="1" applyAlignment="1">
      <alignment vertical="top" wrapText="1"/>
    </xf>
    <xf numFmtId="49" fontId="5" fillId="5" borderId="17" xfId="0" applyNumberFormat="1" applyFont="1" applyFill="1" applyBorder="1" applyAlignment="1">
      <alignment horizontal="center" vertical="top" wrapText="1"/>
    </xf>
    <xf numFmtId="164" fontId="5" fillId="5" borderId="10" xfId="0" applyNumberFormat="1" applyFont="1" applyFill="1" applyBorder="1" applyAlignment="1">
      <alignment horizontal="left" vertical="top" wrapText="1"/>
    </xf>
    <xf numFmtId="0" fontId="6" fillId="5" borderId="11" xfId="1" applyNumberFormat="1" applyFont="1" applyFill="1" applyBorder="1" applyAlignment="1">
      <alignment horizontal="center" vertical="top"/>
    </xf>
    <xf numFmtId="0" fontId="9" fillId="5" borderId="11" xfId="0" applyFont="1" applyFill="1" applyBorder="1" applyAlignment="1">
      <alignment vertical="top" wrapText="1"/>
    </xf>
    <xf numFmtId="49" fontId="0" fillId="5" borderId="12" xfId="0" applyNumberFormat="1" applyFont="1" applyFill="1" applyBorder="1" applyAlignment="1">
      <alignment horizontal="center" vertical="top" wrapText="1"/>
    </xf>
    <xf numFmtId="0" fontId="15" fillId="0" borderId="21" xfId="0" applyFont="1" applyBorder="1"/>
    <xf numFmtId="0" fontId="15" fillId="0" borderId="21" xfId="0" applyFont="1" applyBorder="1" applyAlignment="1">
      <alignment horizontal="center"/>
    </xf>
    <xf numFmtId="0" fontId="15" fillId="0" borderId="21" xfId="0" applyFont="1" applyBorder="1" applyAlignment="1">
      <alignment horizontal="center" wrapText="1"/>
    </xf>
    <xf numFmtId="0" fontId="15" fillId="0" borderId="0" xfId="0" applyFont="1" applyBorder="1" applyAlignment="1">
      <alignment horizontal="center" wrapText="1"/>
    </xf>
    <xf numFmtId="0" fontId="15" fillId="0" borderId="0" xfId="0" applyFont="1"/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165" fontId="14" fillId="0" borderId="0" xfId="72" applyNumberFormat="1" applyFont="1" applyBorder="1" applyAlignment="1">
      <alignment horizontal="right"/>
    </xf>
    <xf numFmtId="9" fontId="14" fillId="0" borderId="0" xfId="73" applyFont="1" applyBorder="1" applyAlignment="1">
      <alignment horizontal="right"/>
    </xf>
    <xf numFmtId="0" fontId="16" fillId="0" borderId="0" xfId="0" applyFont="1" applyAlignment="1">
      <alignment horizontal="left"/>
    </xf>
    <xf numFmtId="165" fontId="17" fillId="0" borderId="0" xfId="72" applyNumberFormat="1" applyFont="1" applyBorder="1" applyAlignment="1">
      <alignment horizontal="right"/>
    </xf>
    <xf numFmtId="9" fontId="17" fillId="0" borderId="0" xfId="73" applyFont="1" applyBorder="1" applyAlignment="1">
      <alignment horizontal="right"/>
    </xf>
    <xf numFmtId="0" fontId="16" fillId="0" borderId="0" xfId="0" applyFont="1" applyAlignment="1">
      <alignment horizontal="center"/>
    </xf>
    <xf numFmtId="0" fontId="0" fillId="0" borderId="0" xfId="0" applyFont="1" applyBorder="1" applyAlignment="1">
      <alignment horizontal="left"/>
    </xf>
    <xf numFmtId="165" fontId="5" fillId="0" borderId="0" xfId="72" applyNumberFormat="1" applyFont="1" applyBorder="1" applyAlignment="1">
      <alignment horizontal="right"/>
    </xf>
    <xf numFmtId="9" fontId="18" fillId="0" borderId="0" xfId="73" applyFont="1" applyBorder="1" applyAlignment="1">
      <alignment horizontal="center"/>
    </xf>
    <xf numFmtId="9" fontId="3" fillId="0" borderId="0" xfId="73" applyFont="1" applyAlignment="1">
      <alignment horizontal="center"/>
    </xf>
    <xf numFmtId="9" fontId="19" fillId="0" borderId="0" xfId="73" applyFont="1" applyBorder="1" applyAlignment="1">
      <alignment horizontal="center"/>
    </xf>
    <xf numFmtId="9" fontId="20" fillId="0" borderId="0" xfId="73" applyFont="1" applyBorder="1" applyAlignment="1">
      <alignment horizontal="center"/>
    </xf>
    <xf numFmtId="165" fontId="0" fillId="0" borderId="0" xfId="0" applyNumberFormat="1"/>
    <xf numFmtId="0" fontId="0" fillId="6" borderId="0" xfId="0" applyFill="1"/>
    <xf numFmtId="0" fontId="8" fillId="4" borderId="4" xfId="1" applyNumberFormat="1" applyFont="1" applyFill="1" applyBorder="1" applyAlignment="1">
      <alignment horizontal="center"/>
    </xf>
    <xf numFmtId="0" fontId="8" fillId="4" borderId="5" xfId="1" applyNumberFormat="1" applyFont="1" applyFill="1" applyBorder="1" applyAlignment="1">
      <alignment horizontal="center"/>
    </xf>
    <xf numFmtId="0" fontId="8" fillId="4" borderId="6" xfId="1" applyNumberFormat="1" applyFont="1" applyFill="1" applyBorder="1" applyAlignment="1">
      <alignment horizontal="center"/>
    </xf>
    <xf numFmtId="0" fontId="8" fillId="4" borderId="7" xfId="1" applyNumberFormat="1" applyFont="1" applyFill="1" applyBorder="1" applyAlignment="1">
      <alignment horizontal="center"/>
    </xf>
    <xf numFmtId="0" fontId="8" fillId="4" borderId="8" xfId="1" applyNumberFormat="1" applyFont="1" applyFill="1" applyBorder="1" applyAlignment="1">
      <alignment horizontal="center"/>
    </xf>
    <xf numFmtId="0" fontId="8" fillId="4" borderId="9" xfId="1" applyNumberFormat="1" applyFont="1" applyFill="1" applyBorder="1" applyAlignment="1">
      <alignment horizontal="center"/>
    </xf>
    <xf numFmtId="0" fontId="7" fillId="0" borderId="0" xfId="1" applyFont="1" applyAlignment="1">
      <alignment horizontal="center" vertical="center"/>
    </xf>
    <xf numFmtId="0" fontId="5" fillId="3" borderId="0" xfId="1" applyFont="1" applyFill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5" fillId="0" borderId="20" xfId="1" applyFont="1" applyBorder="1" applyAlignment="1">
      <alignment horizontal="center" vertical="center"/>
    </xf>
  </cellXfs>
  <cellStyles count="74">
    <cellStyle name="Comma" xfId="72" builtinId="3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Normal" xfId="0" builtinId="0"/>
    <cellStyle name="Normal 2" xfId="1" xr:uid="{00000000-0005-0000-0000-000048000000}"/>
    <cellStyle name="Percent" xfId="73" builtinId="5"/>
  </cellStyles>
  <dxfs count="0"/>
  <tableStyles count="0" defaultTableStyle="TableStyleMedium9" defaultPivotStyle="PivotStyleLight16"/>
  <colors>
    <mruColors>
      <color rgb="FFF5FEA2"/>
      <color rgb="FFF6D9D6"/>
      <color rgb="FFF1F9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zoomScale="90" zoomScaleNormal="90" zoomScaleSheetLayoutView="31" workbookViewId="0">
      <selection activeCell="F32" sqref="F32"/>
    </sheetView>
  </sheetViews>
  <sheetFormatPr defaultColWidth="9.08984375" defaultRowHeight="12.75" customHeight="1" x14ac:dyDescent="0.35"/>
  <cols>
    <col min="1" max="1" width="3.7265625" style="1" customWidth="1"/>
    <col min="2" max="2" width="5.81640625" style="1" customWidth="1"/>
    <col min="3" max="3" width="4.26953125" style="1" bestFit="1" customWidth="1"/>
    <col min="4" max="4" width="4.26953125" style="1" customWidth="1"/>
    <col min="5" max="5" width="5.1796875" style="1" bestFit="1" customWidth="1"/>
    <col min="6" max="6" width="68.26953125" style="1" customWidth="1"/>
    <col min="7" max="7" width="9.7265625" style="9" bestFit="1" customWidth="1"/>
    <col min="8" max="9" width="9.7265625" style="9" customWidth="1"/>
    <col min="10" max="10" width="12.1796875" style="1" bestFit="1" customWidth="1"/>
    <col min="11" max="237" width="9.08984375" style="1"/>
    <col min="238" max="238" width="6.08984375" style="1" customWidth="1"/>
    <col min="239" max="239" width="5.7265625" style="1" customWidth="1"/>
    <col min="240" max="240" width="4.26953125" style="1" customWidth="1"/>
    <col min="241" max="241" width="6.81640625" style="1" customWidth="1"/>
    <col min="242" max="242" width="8.08984375" style="1" customWidth="1"/>
    <col min="243" max="243" width="34.08984375" style="1" customWidth="1"/>
    <col min="244" max="244" width="22.36328125" style="1" customWidth="1"/>
    <col min="245" max="493" width="9.08984375" style="1"/>
    <col min="494" max="494" width="6.08984375" style="1" customWidth="1"/>
    <col min="495" max="495" width="5.7265625" style="1" customWidth="1"/>
    <col min="496" max="496" width="4.26953125" style="1" customWidth="1"/>
    <col min="497" max="497" width="6.81640625" style="1" customWidth="1"/>
    <col min="498" max="498" width="8.08984375" style="1" customWidth="1"/>
    <col min="499" max="499" width="34.08984375" style="1" customWidth="1"/>
    <col min="500" max="500" width="22.36328125" style="1" customWidth="1"/>
    <col min="501" max="749" width="9.08984375" style="1"/>
    <col min="750" max="750" width="6.08984375" style="1" customWidth="1"/>
    <col min="751" max="751" width="5.7265625" style="1" customWidth="1"/>
    <col min="752" max="752" width="4.26953125" style="1" customWidth="1"/>
    <col min="753" max="753" width="6.81640625" style="1" customWidth="1"/>
    <col min="754" max="754" width="8.08984375" style="1" customWidth="1"/>
    <col min="755" max="755" width="34.08984375" style="1" customWidth="1"/>
    <col min="756" max="756" width="22.36328125" style="1" customWidth="1"/>
    <col min="757" max="1005" width="9.08984375" style="1"/>
    <col min="1006" max="1006" width="6.08984375" style="1" customWidth="1"/>
    <col min="1007" max="1007" width="5.7265625" style="1" customWidth="1"/>
    <col min="1008" max="1008" width="4.26953125" style="1" customWidth="1"/>
    <col min="1009" max="1009" width="6.81640625" style="1" customWidth="1"/>
    <col min="1010" max="1010" width="8.08984375" style="1" customWidth="1"/>
    <col min="1011" max="1011" width="34.08984375" style="1" customWidth="1"/>
    <col min="1012" max="1012" width="22.36328125" style="1" customWidth="1"/>
    <col min="1013" max="1261" width="9.08984375" style="1"/>
    <col min="1262" max="1262" width="6.08984375" style="1" customWidth="1"/>
    <col min="1263" max="1263" width="5.7265625" style="1" customWidth="1"/>
    <col min="1264" max="1264" width="4.26953125" style="1" customWidth="1"/>
    <col min="1265" max="1265" width="6.81640625" style="1" customWidth="1"/>
    <col min="1266" max="1266" width="8.08984375" style="1" customWidth="1"/>
    <col min="1267" max="1267" width="34.08984375" style="1" customWidth="1"/>
    <col min="1268" max="1268" width="22.36328125" style="1" customWidth="1"/>
    <col min="1269" max="1517" width="9.08984375" style="1"/>
    <col min="1518" max="1518" width="6.08984375" style="1" customWidth="1"/>
    <col min="1519" max="1519" width="5.7265625" style="1" customWidth="1"/>
    <col min="1520" max="1520" width="4.26953125" style="1" customWidth="1"/>
    <col min="1521" max="1521" width="6.81640625" style="1" customWidth="1"/>
    <col min="1522" max="1522" width="8.08984375" style="1" customWidth="1"/>
    <col min="1523" max="1523" width="34.08984375" style="1" customWidth="1"/>
    <col min="1524" max="1524" width="22.36328125" style="1" customWidth="1"/>
    <col min="1525" max="1773" width="9.08984375" style="1"/>
    <col min="1774" max="1774" width="6.08984375" style="1" customWidth="1"/>
    <col min="1775" max="1775" width="5.7265625" style="1" customWidth="1"/>
    <col min="1776" max="1776" width="4.26953125" style="1" customWidth="1"/>
    <col min="1777" max="1777" width="6.81640625" style="1" customWidth="1"/>
    <col min="1778" max="1778" width="8.08984375" style="1" customWidth="1"/>
    <col min="1779" max="1779" width="34.08984375" style="1" customWidth="1"/>
    <col min="1780" max="1780" width="22.36328125" style="1" customWidth="1"/>
    <col min="1781" max="2029" width="9.08984375" style="1"/>
    <col min="2030" max="2030" width="6.08984375" style="1" customWidth="1"/>
    <col min="2031" max="2031" width="5.7265625" style="1" customWidth="1"/>
    <col min="2032" max="2032" width="4.26953125" style="1" customWidth="1"/>
    <col min="2033" max="2033" width="6.81640625" style="1" customWidth="1"/>
    <col min="2034" max="2034" width="8.08984375" style="1" customWidth="1"/>
    <col min="2035" max="2035" width="34.08984375" style="1" customWidth="1"/>
    <col min="2036" max="2036" width="22.36328125" style="1" customWidth="1"/>
    <col min="2037" max="2285" width="9.08984375" style="1"/>
    <col min="2286" max="2286" width="6.08984375" style="1" customWidth="1"/>
    <col min="2287" max="2287" width="5.7265625" style="1" customWidth="1"/>
    <col min="2288" max="2288" width="4.26953125" style="1" customWidth="1"/>
    <col min="2289" max="2289" width="6.81640625" style="1" customWidth="1"/>
    <col min="2290" max="2290" width="8.08984375" style="1" customWidth="1"/>
    <col min="2291" max="2291" width="34.08984375" style="1" customWidth="1"/>
    <col min="2292" max="2292" width="22.36328125" style="1" customWidth="1"/>
    <col min="2293" max="2541" width="9.08984375" style="1"/>
    <col min="2542" max="2542" width="6.08984375" style="1" customWidth="1"/>
    <col min="2543" max="2543" width="5.7265625" style="1" customWidth="1"/>
    <col min="2544" max="2544" width="4.26953125" style="1" customWidth="1"/>
    <col min="2545" max="2545" width="6.81640625" style="1" customWidth="1"/>
    <col min="2546" max="2546" width="8.08984375" style="1" customWidth="1"/>
    <col min="2547" max="2547" width="34.08984375" style="1" customWidth="1"/>
    <col min="2548" max="2548" width="22.36328125" style="1" customWidth="1"/>
    <col min="2549" max="2797" width="9.08984375" style="1"/>
    <col min="2798" max="2798" width="6.08984375" style="1" customWidth="1"/>
    <col min="2799" max="2799" width="5.7265625" style="1" customWidth="1"/>
    <col min="2800" max="2800" width="4.26953125" style="1" customWidth="1"/>
    <col min="2801" max="2801" width="6.81640625" style="1" customWidth="1"/>
    <col min="2802" max="2802" width="8.08984375" style="1" customWidth="1"/>
    <col min="2803" max="2803" width="34.08984375" style="1" customWidth="1"/>
    <col min="2804" max="2804" width="22.36328125" style="1" customWidth="1"/>
    <col min="2805" max="3053" width="9.08984375" style="1"/>
    <col min="3054" max="3054" width="6.08984375" style="1" customWidth="1"/>
    <col min="3055" max="3055" width="5.7265625" style="1" customWidth="1"/>
    <col min="3056" max="3056" width="4.26953125" style="1" customWidth="1"/>
    <col min="3057" max="3057" width="6.81640625" style="1" customWidth="1"/>
    <col min="3058" max="3058" width="8.08984375" style="1" customWidth="1"/>
    <col min="3059" max="3059" width="34.08984375" style="1" customWidth="1"/>
    <col min="3060" max="3060" width="22.36328125" style="1" customWidth="1"/>
    <col min="3061" max="3309" width="9.08984375" style="1"/>
    <col min="3310" max="3310" width="6.08984375" style="1" customWidth="1"/>
    <col min="3311" max="3311" width="5.7265625" style="1" customWidth="1"/>
    <col min="3312" max="3312" width="4.26953125" style="1" customWidth="1"/>
    <col min="3313" max="3313" width="6.81640625" style="1" customWidth="1"/>
    <col min="3314" max="3314" width="8.08984375" style="1" customWidth="1"/>
    <col min="3315" max="3315" width="34.08984375" style="1" customWidth="1"/>
    <col min="3316" max="3316" width="22.36328125" style="1" customWidth="1"/>
    <col min="3317" max="3565" width="9.08984375" style="1"/>
    <col min="3566" max="3566" width="6.08984375" style="1" customWidth="1"/>
    <col min="3567" max="3567" width="5.7265625" style="1" customWidth="1"/>
    <col min="3568" max="3568" width="4.26953125" style="1" customWidth="1"/>
    <col min="3569" max="3569" width="6.81640625" style="1" customWidth="1"/>
    <col min="3570" max="3570" width="8.08984375" style="1" customWidth="1"/>
    <col min="3571" max="3571" width="34.08984375" style="1" customWidth="1"/>
    <col min="3572" max="3572" width="22.36328125" style="1" customWidth="1"/>
    <col min="3573" max="3821" width="9.08984375" style="1"/>
    <col min="3822" max="3822" width="6.08984375" style="1" customWidth="1"/>
    <col min="3823" max="3823" width="5.7265625" style="1" customWidth="1"/>
    <col min="3824" max="3824" width="4.26953125" style="1" customWidth="1"/>
    <col min="3825" max="3825" width="6.81640625" style="1" customWidth="1"/>
    <col min="3826" max="3826" width="8.08984375" style="1" customWidth="1"/>
    <col min="3827" max="3827" width="34.08984375" style="1" customWidth="1"/>
    <col min="3828" max="3828" width="22.36328125" style="1" customWidth="1"/>
    <col min="3829" max="4077" width="9.08984375" style="1"/>
    <col min="4078" max="4078" width="6.08984375" style="1" customWidth="1"/>
    <col min="4079" max="4079" width="5.7265625" style="1" customWidth="1"/>
    <col min="4080" max="4080" width="4.26953125" style="1" customWidth="1"/>
    <col min="4081" max="4081" width="6.81640625" style="1" customWidth="1"/>
    <col min="4082" max="4082" width="8.08984375" style="1" customWidth="1"/>
    <col min="4083" max="4083" width="34.08984375" style="1" customWidth="1"/>
    <col min="4084" max="4084" width="22.36328125" style="1" customWidth="1"/>
    <col min="4085" max="4333" width="9.08984375" style="1"/>
    <col min="4334" max="4334" width="6.08984375" style="1" customWidth="1"/>
    <col min="4335" max="4335" width="5.7265625" style="1" customWidth="1"/>
    <col min="4336" max="4336" width="4.26953125" style="1" customWidth="1"/>
    <col min="4337" max="4337" width="6.81640625" style="1" customWidth="1"/>
    <col min="4338" max="4338" width="8.08984375" style="1" customWidth="1"/>
    <col min="4339" max="4339" width="34.08984375" style="1" customWidth="1"/>
    <col min="4340" max="4340" width="22.36328125" style="1" customWidth="1"/>
    <col min="4341" max="4589" width="9.08984375" style="1"/>
    <col min="4590" max="4590" width="6.08984375" style="1" customWidth="1"/>
    <col min="4591" max="4591" width="5.7265625" style="1" customWidth="1"/>
    <col min="4592" max="4592" width="4.26953125" style="1" customWidth="1"/>
    <col min="4593" max="4593" width="6.81640625" style="1" customWidth="1"/>
    <col min="4594" max="4594" width="8.08984375" style="1" customWidth="1"/>
    <col min="4595" max="4595" width="34.08984375" style="1" customWidth="1"/>
    <col min="4596" max="4596" width="22.36328125" style="1" customWidth="1"/>
    <col min="4597" max="4845" width="9.08984375" style="1"/>
    <col min="4846" max="4846" width="6.08984375" style="1" customWidth="1"/>
    <col min="4847" max="4847" width="5.7265625" style="1" customWidth="1"/>
    <col min="4848" max="4848" width="4.26953125" style="1" customWidth="1"/>
    <col min="4849" max="4849" width="6.81640625" style="1" customWidth="1"/>
    <col min="4850" max="4850" width="8.08984375" style="1" customWidth="1"/>
    <col min="4851" max="4851" width="34.08984375" style="1" customWidth="1"/>
    <col min="4852" max="4852" width="22.36328125" style="1" customWidth="1"/>
    <col min="4853" max="5101" width="9.08984375" style="1"/>
    <col min="5102" max="5102" width="6.08984375" style="1" customWidth="1"/>
    <col min="5103" max="5103" width="5.7265625" style="1" customWidth="1"/>
    <col min="5104" max="5104" width="4.26953125" style="1" customWidth="1"/>
    <col min="5105" max="5105" width="6.81640625" style="1" customWidth="1"/>
    <col min="5106" max="5106" width="8.08984375" style="1" customWidth="1"/>
    <col min="5107" max="5107" width="34.08984375" style="1" customWidth="1"/>
    <col min="5108" max="5108" width="22.36328125" style="1" customWidth="1"/>
    <col min="5109" max="5357" width="9.08984375" style="1"/>
    <col min="5358" max="5358" width="6.08984375" style="1" customWidth="1"/>
    <col min="5359" max="5359" width="5.7265625" style="1" customWidth="1"/>
    <col min="5360" max="5360" width="4.26953125" style="1" customWidth="1"/>
    <col min="5361" max="5361" width="6.81640625" style="1" customWidth="1"/>
    <col min="5362" max="5362" width="8.08984375" style="1" customWidth="1"/>
    <col min="5363" max="5363" width="34.08984375" style="1" customWidth="1"/>
    <col min="5364" max="5364" width="22.36328125" style="1" customWidth="1"/>
    <col min="5365" max="5613" width="9.08984375" style="1"/>
    <col min="5614" max="5614" width="6.08984375" style="1" customWidth="1"/>
    <col min="5615" max="5615" width="5.7265625" style="1" customWidth="1"/>
    <col min="5616" max="5616" width="4.26953125" style="1" customWidth="1"/>
    <col min="5617" max="5617" width="6.81640625" style="1" customWidth="1"/>
    <col min="5618" max="5618" width="8.08984375" style="1" customWidth="1"/>
    <col min="5619" max="5619" width="34.08984375" style="1" customWidth="1"/>
    <col min="5620" max="5620" width="22.36328125" style="1" customWidth="1"/>
    <col min="5621" max="5869" width="9.08984375" style="1"/>
    <col min="5870" max="5870" width="6.08984375" style="1" customWidth="1"/>
    <col min="5871" max="5871" width="5.7265625" style="1" customWidth="1"/>
    <col min="5872" max="5872" width="4.26953125" style="1" customWidth="1"/>
    <col min="5873" max="5873" width="6.81640625" style="1" customWidth="1"/>
    <col min="5874" max="5874" width="8.08984375" style="1" customWidth="1"/>
    <col min="5875" max="5875" width="34.08984375" style="1" customWidth="1"/>
    <col min="5876" max="5876" width="22.36328125" style="1" customWidth="1"/>
    <col min="5877" max="6125" width="9.08984375" style="1"/>
    <col min="6126" max="6126" width="6.08984375" style="1" customWidth="1"/>
    <col min="6127" max="6127" width="5.7265625" style="1" customWidth="1"/>
    <col min="6128" max="6128" width="4.26953125" style="1" customWidth="1"/>
    <col min="6129" max="6129" width="6.81640625" style="1" customWidth="1"/>
    <col min="6130" max="6130" width="8.08984375" style="1" customWidth="1"/>
    <col min="6131" max="6131" width="34.08984375" style="1" customWidth="1"/>
    <col min="6132" max="6132" width="22.36328125" style="1" customWidth="1"/>
    <col min="6133" max="6381" width="9.08984375" style="1"/>
    <col min="6382" max="6382" width="6.08984375" style="1" customWidth="1"/>
    <col min="6383" max="6383" width="5.7265625" style="1" customWidth="1"/>
    <col min="6384" max="6384" width="4.26953125" style="1" customWidth="1"/>
    <col min="6385" max="6385" width="6.81640625" style="1" customWidth="1"/>
    <col min="6386" max="6386" width="8.08984375" style="1" customWidth="1"/>
    <col min="6387" max="6387" width="34.08984375" style="1" customWidth="1"/>
    <col min="6388" max="6388" width="22.36328125" style="1" customWidth="1"/>
    <col min="6389" max="6637" width="9.08984375" style="1"/>
    <col min="6638" max="6638" width="6.08984375" style="1" customWidth="1"/>
    <col min="6639" max="6639" width="5.7265625" style="1" customWidth="1"/>
    <col min="6640" max="6640" width="4.26953125" style="1" customWidth="1"/>
    <col min="6641" max="6641" width="6.81640625" style="1" customWidth="1"/>
    <col min="6642" max="6642" width="8.08984375" style="1" customWidth="1"/>
    <col min="6643" max="6643" width="34.08984375" style="1" customWidth="1"/>
    <col min="6644" max="6644" width="22.36328125" style="1" customWidth="1"/>
    <col min="6645" max="6893" width="9.08984375" style="1"/>
    <col min="6894" max="6894" width="6.08984375" style="1" customWidth="1"/>
    <col min="6895" max="6895" width="5.7265625" style="1" customWidth="1"/>
    <col min="6896" max="6896" width="4.26953125" style="1" customWidth="1"/>
    <col min="6897" max="6897" width="6.81640625" style="1" customWidth="1"/>
    <col min="6898" max="6898" width="8.08984375" style="1" customWidth="1"/>
    <col min="6899" max="6899" width="34.08984375" style="1" customWidth="1"/>
    <col min="6900" max="6900" width="22.36328125" style="1" customWidth="1"/>
    <col min="6901" max="7149" width="9.08984375" style="1"/>
    <col min="7150" max="7150" width="6.08984375" style="1" customWidth="1"/>
    <col min="7151" max="7151" width="5.7265625" style="1" customWidth="1"/>
    <col min="7152" max="7152" width="4.26953125" style="1" customWidth="1"/>
    <col min="7153" max="7153" width="6.81640625" style="1" customWidth="1"/>
    <col min="7154" max="7154" width="8.08984375" style="1" customWidth="1"/>
    <col min="7155" max="7155" width="34.08984375" style="1" customWidth="1"/>
    <col min="7156" max="7156" width="22.36328125" style="1" customWidth="1"/>
    <col min="7157" max="7405" width="9.08984375" style="1"/>
    <col min="7406" max="7406" width="6.08984375" style="1" customWidth="1"/>
    <col min="7407" max="7407" width="5.7265625" style="1" customWidth="1"/>
    <col min="7408" max="7408" width="4.26953125" style="1" customWidth="1"/>
    <col min="7409" max="7409" width="6.81640625" style="1" customWidth="1"/>
    <col min="7410" max="7410" width="8.08984375" style="1" customWidth="1"/>
    <col min="7411" max="7411" width="34.08984375" style="1" customWidth="1"/>
    <col min="7412" max="7412" width="22.36328125" style="1" customWidth="1"/>
    <col min="7413" max="7661" width="9.08984375" style="1"/>
    <col min="7662" max="7662" width="6.08984375" style="1" customWidth="1"/>
    <col min="7663" max="7663" width="5.7265625" style="1" customWidth="1"/>
    <col min="7664" max="7664" width="4.26953125" style="1" customWidth="1"/>
    <col min="7665" max="7665" width="6.81640625" style="1" customWidth="1"/>
    <col min="7666" max="7666" width="8.08984375" style="1" customWidth="1"/>
    <col min="7667" max="7667" width="34.08984375" style="1" customWidth="1"/>
    <col min="7668" max="7668" width="22.36328125" style="1" customWidth="1"/>
    <col min="7669" max="7917" width="9.08984375" style="1"/>
    <col min="7918" max="7918" width="6.08984375" style="1" customWidth="1"/>
    <col min="7919" max="7919" width="5.7265625" style="1" customWidth="1"/>
    <col min="7920" max="7920" width="4.26953125" style="1" customWidth="1"/>
    <col min="7921" max="7921" width="6.81640625" style="1" customWidth="1"/>
    <col min="7922" max="7922" width="8.08984375" style="1" customWidth="1"/>
    <col min="7923" max="7923" width="34.08984375" style="1" customWidth="1"/>
    <col min="7924" max="7924" width="22.36328125" style="1" customWidth="1"/>
    <col min="7925" max="8173" width="9.08984375" style="1"/>
    <col min="8174" max="8174" width="6.08984375" style="1" customWidth="1"/>
    <col min="8175" max="8175" width="5.7265625" style="1" customWidth="1"/>
    <col min="8176" max="8176" width="4.26953125" style="1" customWidth="1"/>
    <col min="8177" max="8177" width="6.81640625" style="1" customWidth="1"/>
    <col min="8178" max="8178" width="8.08984375" style="1" customWidth="1"/>
    <col min="8179" max="8179" width="34.08984375" style="1" customWidth="1"/>
    <col min="8180" max="8180" width="22.36328125" style="1" customWidth="1"/>
    <col min="8181" max="8429" width="9.08984375" style="1"/>
    <col min="8430" max="8430" width="6.08984375" style="1" customWidth="1"/>
    <col min="8431" max="8431" width="5.7265625" style="1" customWidth="1"/>
    <col min="8432" max="8432" width="4.26953125" style="1" customWidth="1"/>
    <col min="8433" max="8433" width="6.81640625" style="1" customWidth="1"/>
    <col min="8434" max="8434" width="8.08984375" style="1" customWidth="1"/>
    <col min="8435" max="8435" width="34.08984375" style="1" customWidth="1"/>
    <col min="8436" max="8436" width="22.36328125" style="1" customWidth="1"/>
    <col min="8437" max="8685" width="9.08984375" style="1"/>
    <col min="8686" max="8686" width="6.08984375" style="1" customWidth="1"/>
    <col min="8687" max="8687" width="5.7265625" style="1" customWidth="1"/>
    <col min="8688" max="8688" width="4.26953125" style="1" customWidth="1"/>
    <col min="8689" max="8689" width="6.81640625" style="1" customWidth="1"/>
    <col min="8690" max="8690" width="8.08984375" style="1" customWidth="1"/>
    <col min="8691" max="8691" width="34.08984375" style="1" customWidth="1"/>
    <col min="8692" max="8692" width="22.36328125" style="1" customWidth="1"/>
    <col min="8693" max="8941" width="9.08984375" style="1"/>
    <col min="8942" max="8942" width="6.08984375" style="1" customWidth="1"/>
    <col min="8943" max="8943" width="5.7265625" style="1" customWidth="1"/>
    <col min="8944" max="8944" width="4.26953125" style="1" customWidth="1"/>
    <col min="8945" max="8945" width="6.81640625" style="1" customWidth="1"/>
    <col min="8946" max="8946" width="8.08984375" style="1" customWidth="1"/>
    <col min="8947" max="8947" width="34.08984375" style="1" customWidth="1"/>
    <col min="8948" max="8948" width="22.36328125" style="1" customWidth="1"/>
    <col min="8949" max="9197" width="9.08984375" style="1"/>
    <col min="9198" max="9198" width="6.08984375" style="1" customWidth="1"/>
    <col min="9199" max="9199" width="5.7265625" style="1" customWidth="1"/>
    <col min="9200" max="9200" width="4.26953125" style="1" customWidth="1"/>
    <col min="9201" max="9201" width="6.81640625" style="1" customWidth="1"/>
    <col min="9202" max="9202" width="8.08984375" style="1" customWidth="1"/>
    <col min="9203" max="9203" width="34.08984375" style="1" customWidth="1"/>
    <col min="9204" max="9204" width="22.36328125" style="1" customWidth="1"/>
    <col min="9205" max="9453" width="9.08984375" style="1"/>
    <col min="9454" max="9454" width="6.08984375" style="1" customWidth="1"/>
    <col min="9455" max="9455" width="5.7265625" style="1" customWidth="1"/>
    <col min="9456" max="9456" width="4.26953125" style="1" customWidth="1"/>
    <col min="9457" max="9457" width="6.81640625" style="1" customWidth="1"/>
    <col min="9458" max="9458" width="8.08984375" style="1" customWidth="1"/>
    <col min="9459" max="9459" width="34.08984375" style="1" customWidth="1"/>
    <col min="9460" max="9460" width="22.36328125" style="1" customWidth="1"/>
    <col min="9461" max="9709" width="9.08984375" style="1"/>
    <col min="9710" max="9710" width="6.08984375" style="1" customWidth="1"/>
    <col min="9711" max="9711" width="5.7265625" style="1" customWidth="1"/>
    <col min="9712" max="9712" width="4.26953125" style="1" customWidth="1"/>
    <col min="9713" max="9713" width="6.81640625" style="1" customWidth="1"/>
    <col min="9714" max="9714" width="8.08984375" style="1" customWidth="1"/>
    <col min="9715" max="9715" width="34.08984375" style="1" customWidth="1"/>
    <col min="9716" max="9716" width="22.36328125" style="1" customWidth="1"/>
    <col min="9717" max="9965" width="9.08984375" style="1"/>
    <col min="9966" max="9966" width="6.08984375" style="1" customWidth="1"/>
    <col min="9967" max="9967" width="5.7265625" style="1" customWidth="1"/>
    <col min="9968" max="9968" width="4.26953125" style="1" customWidth="1"/>
    <col min="9969" max="9969" width="6.81640625" style="1" customWidth="1"/>
    <col min="9970" max="9970" width="8.08984375" style="1" customWidth="1"/>
    <col min="9971" max="9971" width="34.08984375" style="1" customWidth="1"/>
    <col min="9972" max="9972" width="22.36328125" style="1" customWidth="1"/>
    <col min="9973" max="10221" width="9.08984375" style="1"/>
    <col min="10222" max="10222" width="6.08984375" style="1" customWidth="1"/>
    <col min="10223" max="10223" width="5.7265625" style="1" customWidth="1"/>
    <col min="10224" max="10224" width="4.26953125" style="1" customWidth="1"/>
    <col min="10225" max="10225" width="6.81640625" style="1" customWidth="1"/>
    <col min="10226" max="10226" width="8.08984375" style="1" customWidth="1"/>
    <col min="10227" max="10227" width="34.08984375" style="1" customWidth="1"/>
    <col min="10228" max="10228" width="22.36328125" style="1" customWidth="1"/>
    <col min="10229" max="10477" width="9.08984375" style="1"/>
    <col min="10478" max="10478" width="6.08984375" style="1" customWidth="1"/>
    <col min="10479" max="10479" width="5.7265625" style="1" customWidth="1"/>
    <col min="10480" max="10480" width="4.26953125" style="1" customWidth="1"/>
    <col min="10481" max="10481" width="6.81640625" style="1" customWidth="1"/>
    <col min="10482" max="10482" width="8.08984375" style="1" customWidth="1"/>
    <col min="10483" max="10483" width="34.08984375" style="1" customWidth="1"/>
    <col min="10484" max="10484" width="22.36328125" style="1" customWidth="1"/>
    <col min="10485" max="10733" width="9.08984375" style="1"/>
    <col min="10734" max="10734" width="6.08984375" style="1" customWidth="1"/>
    <col min="10735" max="10735" width="5.7265625" style="1" customWidth="1"/>
    <col min="10736" max="10736" width="4.26953125" style="1" customWidth="1"/>
    <col min="10737" max="10737" width="6.81640625" style="1" customWidth="1"/>
    <col min="10738" max="10738" width="8.08984375" style="1" customWidth="1"/>
    <col min="10739" max="10739" width="34.08984375" style="1" customWidth="1"/>
    <col min="10740" max="10740" width="22.36328125" style="1" customWidth="1"/>
    <col min="10741" max="10989" width="9.08984375" style="1"/>
    <col min="10990" max="10990" width="6.08984375" style="1" customWidth="1"/>
    <col min="10991" max="10991" width="5.7265625" style="1" customWidth="1"/>
    <col min="10992" max="10992" width="4.26953125" style="1" customWidth="1"/>
    <col min="10993" max="10993" width="6.81640625" style="1" customWidth="1"/>
    <col min="10994" max="10994" width="8.08984375" style="1" customWidth="1"/>
    <col min="10995" max="10995" width="34.08984375" style="1" customWidth="1"/>
    <col min="10996" max="10996" width="22.36328125" style="1" customWidth="1"/>
    <col min="10997" max="11245" width="9.08984375" style="1"/>
    <col min="11246" max="11246" width="6.08984375" style="1" customWidth="1"/>
    <col min="11247" max="11247" width="5.7265625" style="1" customWidth="1"/>
    <col min="11248" max="11248" width="4.26953125" style="1" customWidth="1"/>
    <col min="11249" max="11249" width="6.81640625" style="1" customWidth="1"/>
    <col min="11250" max="11250" width="8.08984375" style="1" customWidth="1"/>
    <col min="11251" max="11251" width="34.08984375" style="1" customWidth="1"/>
    <col min="11252" max="11252" width="22.36328125" style="1" customWidth="1"/>
    <col min="11253" max="11501" width="9.08984375" style="1"/>
    <col min="11502" max="11502" width="6.08984375" style="1" customWidth="1"/>
    <col min="11503" max="11503" width="5.7265625" style="1" customWidth="1"/>
    <col min="11504" max="11504" width="4.26953125" style="1" customWidth="1"/>
    <col min="11505" max="11505" width="6.81640625" style="1" customWidth="1"/>
    <col min="11506" max="11506" width="8.08984375" style="1" customWidth="1"/>
    <col min="11507" max="11507" width="34.08984375" style="1" customWidth="1"/>
    <col min="11508" max="11508" width="22.36328125" style="1" customWidth="1"/>
    <col min="11509" max="11757" width="9.08984375" style="1"/>
    <col min="11758" max="11758" width="6.08984375" style="1" customWidth="1"/>
    <col min="11759" max="11759" width="5.7265625" style="1" customWidth="1"/>
    <col min="11760" max="11760" width="4.26953125" style="1" customWidth="1"/>
    <col min="11761" max="11761" width="6.81640625" style="1" customWidth="1"/>
    <col min="11762" max="11762" width="8.08984375" style="1" customWidth="1"/>
    <col min="11763" max="11763" width="34.08984375" style="1" customWidth="1"/>
    <col min="11764" max="11764" width="22.36328125" style="1" customWidth="1"/>
    <col min="11765" max="12013" width="9.08984375" style="1"/>
    <col min="12014" max="12014" width="6.08984375" style="1" customWidth="1"/>
    <col min="12015" max="12015" width="5.7265625" style="1" customWidth="1"/>
    <col min="12016" max="12016" width="4.26953125" style="1" customWidth="1"/>
    <col min="12017" max="12017" width="6.81640625" style="1" customWidth="1"/>
    <col min="12018" max="12018" width="8.08984375" style="1" customWidth="1"/>
    <col min="12019" max="12019" width="34.08984375" style="1" customWidth="1"/>
    <col min="12020" max="12020" width="22.36328125" style="1" customWidth="1"/>
    <col min="12021" max="12269" width="9.08984375" style="1"/>
    <col min="12270" max="12270" width="6.08984375" style="1" customWidth="1"/>
    <col min="12271" max="12271" width="5.7265625" style="1" customWidth="1"/>
    <col min="12272" max="12272" width="4.26953125" style="1" customWidth="1"/>
    <col min="12273" max="12273" width="6.81640625" style="1" customWidth="1"/>
    <col min="12274" max="12274" width="8.08984375" style="1" customWidth="1"/>
    <col min="12275" max="12275" width="34.08984375" style="1" customWidth="1"/>
    <col min="12276" max="12276" width="22.36328125" style="1" customWidth="1"/>
    <col min="12277" max="12525" width="9.08984375" style="1"/>
    <col min="12526" max="12526" width="6.08984375" style="1" customWidth="1"/>
    <col min="12527" max="12527" width="5.7265625" style="1" customWidth="1"/>
    <col min="12528" max="12528" width="4.26953125" style="1" customWidth="1"/>
    <col min="12529" max="12529" width="6.81640625" style="1" customWidth="1"/>
    <col min="12530" max="12530" width="8.08984375" style="1" customWidth="1"/>
    <col min="12531" max="12531" width="34.08984375" style="1" customWidth="1"/>
    <col min="12532" max="12532" width="22.36328125" style="1" customWidth="1"/>
    <col min="12533" max="12781" width="9.08984375" style="1"/>
    <col min="12782" max="12782" width="6.08984375" style="1" customWidth="1"/>
    <col min="12783" max="12783" width="5.7265625" style="1" customWidth="1"/>
    <col min="12784" max="12784" width="4.26953125" style="1" customWidth="1"/>
    <col min="12785" max="12785" width="6.81640625" style="1" customWidth="1"/>
    <col min="12786" max="12786" width="8.08984375" style="1" customWidth="1"/>
    <col min="12787" max="12787" width="34.08984375" style="1" customWidth="1"/>
    <col min="12788" max="12788" width="22.36328125" style="1" customWidth="1"/>
    <col min="12789" max="13037" width="9.08984375" style="1"/>
    <col min="13038" max="13038" width="6.08984375" style="1" customWidth="1"/>
    <col min="13039" max="13039" width="5.7265625" style="1" customWidth="1"/>
    <col min="13040" max="13040" width="4.26953125" style="1" customWidth="1"/>
    <col min="13041" max="13041" width="6.81640625" style="1" customWidth="1"/>
    <col min="13042" max="13042" width="8.08984375" style="1" customWidth="1"/>
    <col min="13043" max="13043" width="34.08984375" style="1" customWidth="1"/>
    <col min="13044" max="13044" width="22.36328125" style="1" customWidth="1"/>
    <col min="13045" max="13293" width="9.08984375" style="1"/>
    <col min="13294" max="13294" width="6.08984375" style="1" customWidth="1"/>
    <col min="13295" max="13295" width="5.7265625" style="1" customWidth="1"/>
    <col min="13296" max="13296" width="4.26953125" style="1" customWidth="1"/>
    <col min="13297" max="13297" width="6.81640625" style="1" customWidth="1"/>
    <col min="13298" max="13298" width="8.08984375" style="1" customWidth="1"/>
    <col min="13299" max="13299" width="34.08984375" style="1" customWidth="1"/>
    <col min="13300" max="13300" width="22.36328125" style="1" customWidth="1"/>
    <col min="13301" max="13549" width="9.08984375" style="1"/>
    <col min="13550" max="13550" width="6.08984375" style="1" customWidth="1"/>
    <col min="13551" max="13551" width="5.7265625" style="1" customWidth="1"/>
    <col min="13552" max="13552" width="4.26953125" style="1" customWidth="1"/>
    <col min="13553" max="13553" width="6.81640625" style="1" customWidth="1"/>
    <col min="13554" max="13554" width="8.08984375" style="1" customWidth="1"/>
    <col min="13555" max="13555" width="34.08984375" style="1" customWidth="1"/>
    <col min="13556" max="13556" width="22.36328125" style="1" customWidth="1"/>
    <col min="13557" max="13805" width="9.08984375" style="1"/>
    <col min="13806" max="13806" width="6.08984375" style="1" customWidth="1"/>
    <col min="13807" max="13807" width="5.7265625" style="1" customWidth="1"/>
    <col min="13808" max="13808" width="4.26953125" style="1" customWidth="1"/>
    <col min="13809" max="13809" width="6.81640625" style="1" customWidth="1"/>
    <col min="13810" max="13810" width="8.08984375" style="1" customWidth="1"/>
    <col min="13811" max="13811" width="34.08984375" style="1" customWidth="1"/>
    <col min="13812" max="13812" width="22.36328125" style="1" customWidth="1"/>
    <col min="13813" max="14061" width="9.08984375" style="1"/>
    <col min="14062" max="14062" width="6.08984375" style="1" customWidth="1"/>
    <col min="14063" max="14063" width="5.7265625" style="1" customWidth="1"/>
    <col min="14064" max="14064" width="4.26953125" style="1" customWidth="1"/>
    <col min="14065" max="14065" width="6.81640625" style="1" customWidth="1"/>
    <col min="14066" max="14066" width="8.08984375" style="1" customWidth="1"/>
    <col min="14067" max="14067" width="34.08984375" style="1" customWidth="1"/>
    <col min="14068" max="14068" width="22.36328125" style="1" customWidth="1"/>
    <col min="14069" max="14317" width="9.08984375" style="1"/>
    <col min="14318" max="14318" width="6.08984375" style="1" customWidth="1"/>
    <col min="14319" max="14319" width="5.7265625" style="1" customWidth="1"/>
    <col min="14320" max="14320" width="4.26953125" style="1" customWidth="1"/>
    <col min="14321" max="14321" width="6.81640625" style="1" customWidth="1"/>
    <col min="14322" max="14322" width="8.08984375" style="1" customWidth="1"/>
    <col min="14323" max="14323" width="34.08984375" style="1" customWidth="1"/>
    <col min="14324" max="14324" width="22.36328125" style="1" customWidth="1"/>
    <col min="14325" max="14573" width="9.08984375" style="1"/>
    <col min="14574" max="14574" width="6.08984375" style="1" customWidth="1"/>
    <col min="14575" max="14575" width="5.7265625" style="1" customWidth="1"/>
    <col min="14576" max="14576" width="4.26953125" style="1" customWidth="1"/>
    <col min="14577" max="14577" width="6.81640625" style="1" customWidth="1"/>
    <col min="14578" max="14578" width="8.08984375" style="1" customWidth="1"/>
    <col min="14579" max="14579" width="34.08984375" style="1" customWidth="1"/>
    <col min="14580" max="14580" width="22.36328125" style="1" customWidth="1"/>
    <col min="14581" max="14829" width="9.08984375" style="1"/>
    <col min="14830" max="14830" width="6.08984375" style="1" customWidth="1"/>
    <col min="14831" max="14831" width="5.7265625" style="1" customWidth="1"/>
    <col min="14832" max="14832" width="4.26953125" style="1" customWidth="1"/>
    <col min="14833" max="14833" width="6.81640625" style="1" customWidth="1"/>
    <col min="14834" max="14834" width="8.08984375" style="1" customWidth="1"/>
    <col min="14835" max="14835" width="34.08984375" style="1" customWidth="1"/>
    <col min="14836" max="14836" width="22.36328125" style="1" customWidth="1"/>
    <col min="14837" max="15085" width="9.08984375" style="1"/>
    <col min="15086" max="15086" width="6.08984375" style="1" customWidth="1"/>
    <col min="15087" max="15087" width="5.7265625" style="1" customWidth="1"/>
    <col min="15088" max="15088" width="4.26953125" style="1" customWidth="1"/>
    <col min="15089" max="15089" width="6.81640625" style="1" customWidth="1"/>
    <col min="15090" max="15090" width="8.08984375" style="1" customWidth="1"/>
    <col min="15091" max="15091" width="34.08984375" style="1" customWidth="1"/>
    <col min="15092" max="15092" width="22.36328125" style="1" customWidth="1"/>
    <col min="15093" max="15341" width="9.08984375" style="1"/>
    <col min="15342" max="15342" width="6.08984375" style="1" customWidth="1"/>
    <col min="15343" max="15343" width="5.7265625" style="1" customWidth="1"/>
    <col min="15344" max="15344" width="4.26953125" style="1" customWidth="1"/>
    <col min="15345" max="15345" width="6.81640625" style="1" customWidth="1"/>
    <col min="15346" max="15346" width="8.08984375" style="1" customWidth="1"/>
    <col min="15347" max="15347" width="34.08984375" style="1" customWidth="1"/>
    <col min="15348" max="15348" width="22.36328125" style="1" customWidth="1"/>
    <col min="15349" max="15597" width="9.08984375" style="1"/>
    <col min="15598" max="15598" width="6.08984375" style="1" customWidth="1"/>
    <col min="15599" max="15599" width="5.7265625" style="1" customWidth="1"/>
    <col min="15600" max="15600" width="4.26953125" style="1" customWidth="1"/>
    <col min="15601" max="15601" width="6.81640625" style="1" customWidth="1"/>
    <col min="15602" max="15602" width="8.08984375" style="1" customWidth="1"/>
    <col min="15603" max="15603" width="34.08984375" style="1" customWidth="1"/>
    <col min="15604" max="15604" width="22.36328125" style="1" customWidth="1"/>
    <col min="15605" max="15853" width="9.08984375" style="1"/>
    <col min="15854" max="15854" width="6.08984375" style="1" customWidth="1"/>
    <col min="15855" max="15855" width="5.7265625" style="1" customWidth="1"/>
    <col min="15856" max="15856" width="4.26953125" style="1" customWidth="1"/>
    <col min="15857" max="15857" width="6.81640625" style="1" customWidth="1"/>
    <col min="15858" max="15858" width="8.08984375" style="1" customWidth="1"/>
    <col min="15859" max="15859" width="34.08984375" style="1" customWidth="1"/>
    <col min="15860" max="15860" width="22.36328125" style="1" customWidth="1"/>
    <col min="15861" max="16109" width="9.08984375" style="1"/>
    <col min="16110" max="16110" width="6.08984375" style="1" customWidth="1"/>
    <col min="16111" max="16111" width="5.7265625" style="1" customWidth="1"/>
    <col min="16112" max="16112" width="4.26953125" style="1" customWidth="1"/>
    <col min="16113" max="16113" width="6.81640625" style="1" customWidth="1"/>
    <col min="16114" max="16114" width="8.08984375" style="1" customWidth="1"/>
    <col min="16115" max="16115" width="34.08984375" style="1" customWidth="1"/>
    <col min="16116" max="16116" width="22.36328125" style="1" customWidth="1"/>
    <col min="16117" max="16384" width="9.08984375" style="1"/>
  </cols>
  <sheetData>
    <row r="1" spans="1:9" ht="12.75" customHeight="1" thickBot="1" x14ac:dyDescent="0.4"/>
    <row r="2" spans="1:9" ht="21" x14ac:dyDescent="0.5">
      <c r="B2" s="103" t="s">
        <v>12</v>
      </c>
      <c r="C2" s="104"/>
      <c r="D2" s="104"/>
      <c r="E2" s="104"/>
      <c r="F2" s="104"/>
      <c r="G2" s="105"/>
      <c r="H2" s="33"/>
      <c r="I2" s="33"/>
    </row>
    <row r="3" spans="1:9" ht="21.5" thickBot="1" x14ac:dyDescent="0.55000000000000004">
      <c r="B3" s="106" t="s">
        <v>13</v>
      </c>
      <c r="C3" s="107"/>
      <c r="D3" s="107"/>
      <c r="E3" s="107"/>
      <c r="F3" s="107"/>
      <c r="G3" s="108"/>
      <c r="H3" s="33"/>
      <c r="I3" s="33"/>
    </row>
    <row r="4" spans="1:9" ht="14.5" x14ac:dyDescent="0.35">
      <c r="B4" s="109" t="s">
        <v>7</v>
      </c>
      <c r="C4" s="109"/>
      <c r="D4" s="109"/>
      <c r="E4" s="109"/>
      <c r="F4" s="109"/>
      <c r="G4" s="109"/>
      <c r="H4" s="12"/>
      <c r="I4" s="12"/>
    </row>
    <row r="5" spans="1:9" ht="12.75" customHeight="1" thickBot="1" x14ac:dyDescent="0.4">
      <c r="B5" s="2"/>
      <c r="C5" s="2"/>
      <c r="D5" s="2"/>
      <c r="E5" s="2"/>
      <c r="F5" s="2"/>
      <c r="G5" s="8"/>
      <c r="H5" s="8"/>
      <c r="I5" s="8"/>
    </row>
    <row r="6" spans="1:9" ht="15" thickBot="1" x14ac:dyDescent="0.4">
      <c r="B6" s="3" t="s">
        <v>0</v>
      </c>
      <c r="C6" s="4" t="s">
        <v>3</v>
      </c>
      <c r="D6" s="4"/>
      <c r="E6" s="5" t="s">
        <v>2</v>
      </c>
      <c r="F6" s="6" t="s">
        <v>1</v>
      </c>
      <c r="G6" s="7" t="s">
        <v>52</v>
      </c>
      <c r="H6" s="13"/>
      <c r="I6" s="13"/>
    </row>
    <row r="7" spans="1:9" ht="15" customHeight="1" x14ac:dyDescent="0.35">
      <c r="A7" s="112">
        <v>1</v>
      </c>
      <c r="B7" s="44">
        <v>44432</v>
      </c>
      <c r="C7" s="45" t="s">
        <v>5</v>
      </c>
      <c r="D7" s="45"/>
      <c r="E7" s="45">
        <v>1</v>
      </c>
      <c r="F7" s="46" t="s">
        <v>30</v>
      </c>
      <c r="G7" s="47" t="s">
        <v>53</v>
      </c>
      <c r="H7" s="14"/>
      <c r="I7" s="14"/>
    </row>
    <row r="8" spans="1:9" ht="15" customHeight="1" x14ac:dyDescent="0.35">
      <c r="A8" s="112"/>
      <c r="B8" s="36">
        <f>B7+2</f>
        <v>44434</v>
      </c>
      <c r="C8" s="34" t="s">
        <v>6</v>
      </c>
      <c r="D8" s="34">
        <v>1</v>
      </c>
      <c r="E8" s="34">
        <v>2</v>
      </c>
      <c r="F8" s="38"/>
      <c r="G8" s="37" t="s">
        <v>54</v>
      </c>
      <c r="H8" s="14"/>
      <c r="I8" s="14"/>
    </row>
    <row r="9" spans="1:9" ht="15" customHeight="1" x14ac:dyDescent="0.35">
      <c r="A9" s="112">
        <v>2</v>
      </c>
      <c r="B9" s="36">
        <f>B7+7</f>
        <v>44439</v>
      </c>
      <c r="C9" s="34" t="s">
        <v>5</v>
      </c>
      <c r="D9" s="34">
        <v>2</v>
      </c>
      <c r="E9" s="34">
        <v>3</v>
      </c>
      <c r="F9" s="35"/>
      <c r="G9" s="37" t="s">
        <v>54</v>
      </c>
      <c r="H9" s="14"/>
      <c r="I9" s="14"/>
    </row>
    <row r="10" spans="1:9" ht="15" customHeight="1" x14ac:dyDescent="0.35">
      <c r="A10" s="112"/>
      <c r="B10" s="36">
        <f>B9+2</f>
        <v>44441</v>
      </c>
      <c r="C10" s="34" t="s">
        <v>6</v>
      </c>
      <c r="D10" s="34">
        <v>3</v>
      </c>
      <c r="E10" s="34">
        <v>4</v>
      </c>
      <c r="F10" s="38"/>
      <c r="G10" s="37" t="s">
        <v>54</v>
      </c>
      <c r="H10" s="14"/>
      <c r="I10" s="14"/>
    </row>
    <row r="11" spans="1:9" ht="15" customHeight="1" x14ac:dyDescent="0.35">
      <c r="A11" s="112">
        <v>3</v>
      </c>
      <c r="B11" s="36">
        <f>B9+7</f>
        <v>44446</v>
      </c>
      <c r="C11" s="34" t="s">
        <v>5</v>
      </c>
      <c r="D11" s="34">
        <v>4</v>
      </c>
      <c r="E11" s="34">
        <v>5</v>
      </c>
      <c r="F11" s="35"/>
      <c r="G11" s="37" t="s">
        <v>54</v>
      </c>
      <c r="H11" s="14"/>
      <c r="I11" s="14"/>
    </row>
    <row r="12" spans="1:9" ht="15" customHeight="1" x14ac:dyDescent="0.35">
      <c r="A12" s="112"/>
      <c r="B12" s="36">
        <f>B11+2</f>
        <v>44448</v>
      </c>
      <c r="C12" s="34" t="s">
        <v>6</v>
      </c>
      <c r="D12" s="34">
        <v>5</v>
      </c>
      <c r="E12" s="34">
        <v>6</v>
      </c>
      <c r="F12" s="38"/>
      <c r="G12" s="39" t="s">
        <v>54</v>
      </c>
      <c r="H12" s="15"/>
      <c r="I12" s="15"/>
    </row>
    <row r="13" spans="1:9" ht="15" customHeight="1" x14ac:dyDescent="0.35">
      <c r="A13" s="112">
        <v>4</v>
      </c>
      <c r="B13" s="36">
        <f>B11+7</f>
        <v>44453</v>
      </c>
      <c r="C13" s="34" t="s">
        <v>5</v>
      </c>
      <c r="D13" s="34">
        <v>6</v>
      </c>
      <c r="E13" s="34">
        <v>7</v>
      </c>
      <c r="F13" s="38"/>
      <c r="G13" s="39" t="s">
        <v>54</v>
      </c>
      <c r="H13" s="15"/>
      <c r="I13" s="15"/>
    </row>
    <row r="14" spans="1:9" ht="15" customHeight="1" x14ac:dyDescent="0.35">
      <c r="A14" s="112"/>
      <c r="B14" s="48">
        <f>B13+2</f>
        <v>44455</v>
      </c>
      <c r="C14" s="49" t="s">
        <v>6</v>
      </c>
      <c r="D14" s="34">
        <v>7</v>
      </c>
      <c r="E14" s="49">
        <v>8</v>
      </c>
      <c r="F14" s="38"/>
      <c r="G14" s="37" t="s">
        <v>54</v>
      </c>
      <c r="H14" s="14"/>
      <c r="I14" s="14"/>
    </row>
    <row r="15" spans="1:9" ht="15" customHeight="1" x14ac:dyDescent="0.35">
      <c r="A15" s="112">
        <v>5</v>
      </c>
      <c r="B15" s="36">
        <f>B13+7</f>
        <v>44460</v>
      </c>
      <c r="C15" s="34" t="s">
        <v>5</v>
      </c>
      <c r="D15" s="34">
        <v>8</v>
      </c>
      <c r="E15" s="34">
        <v>9</v>
      </c>
      <c r="F15" s="35"/>
      <c r="G15" s="37" t="s">
        <v>54</v>
      </c>
      <c r="H15" s="14"/>
      <c r="I15" s="14"/>
    </row>
    <row r="16" spans="1:9" ht="15" customHeight="1" x14ac:dyDescent="0.35">
      <c r="A16" s="112"/>
      <c r="B16" s="36">
        <f>B15+2</f>
        <v>44462</v>
      </c>
      <c r="C16" s="34" t="s">
        <v>6</v>
      </c>
      <c r="D16" s="34">
        <v>9</v>
      </c>
      <c r="E16" s="34">
        <v>10</v>
      </c>
      <c r="F16" s="38"/>
      <c r="G16" s="41" t="s">
        <v>54</v>
      </c>
      <c r="H16" s="16"/>
      <c r="I16" s="16"/>
    </row>
    <row r="17" spans="1:9" ht="15" customHeight="1" x14ac:dyDescent="0.35">
      <c r="A17" s="112">
        <v>6</v>
      </c>
      <c r="B17" s="36">
        <f>B15+7</f>
        <v>44467</v>
      </c>
      <c r="C17" s="34" t="s">
        <v>5</v>
      </c>
      <c r="D17" s="34">
        <v>10</v>
      </c>
      <c r="E17" s="34">
        <v>11</v>
      </c>
      <c r="F17" s="35"/>
      <c r="G17" s="40" t="s">
        <v>54</v>
      </c>
      <c r="H17" s="17"/>
      <c r="I17" s="17"/>
    </row>
    <row r="18" spans="1:9" ht="15" customHeight="1" x14ac:dyDescent="0.35">
      <c r="A18" s="112"/>
      <c r="B18" s="36">
        <f>B17+2</f>
        <v>44469</v>
      </c>
      <c r="C18" s="34" t="s">
        <v>6</v>
      </c>
      <c r="D18" s="34">
        <v>11</v>
      </c>
      <c r="E18" s="34">
        <v>12</v>
      </c>
      <c r="F18" s="35"/>
      <c r="G18" s="40" t="s">
        <v>54</v>
      </c>
      <c r="H18" s="17"/>
      <c r="I18" s="17"/>
    </row>
    <row r="19" spans="1:9" ht="15" customHeight="1" x14ac:dyDescent="0.35">
      <c r="A19" s="112">
        <v>7</v>
      </c>
      <c r="B19" s="36">
        <f>B17+7</f>
        <v>44474</v>
      </c>
      <c r="C19" s="34" t="s">
        <v>5</v>
      </c>
      <c r="D19" s="34">
        <v>12</v>
      </c>
      <c r="E19" s="34">
        <v>13</v>
      </c>
      <c r="F19" s="50"/>
      <c r="G19" s="37" t="s">
        <v>54</v>
      </c>
      <c r="H19" s="18"/>
      <c r="I19" s="18"/>
    </row>
    <row r="20" spans="1:9" ht="15" customHeight="1" x14ac:dyDescent="0.35">
      <c r="A20" s="112"/>
      <c r="B20" s="36">
        <f>B19+2</f>
        <v>44476</v>
      </c>
      <c r="C20" s="34" t="s">
        <v>6</v>
      </c>
      <c r="D20" s="34">
        <v>13</v>
      </c>
      <c r="E20" s="34">
        <v>14</v>
      </c>
      <c r="F20" s="35"/>
      <c r="G20" s="40" t="s">
        <v>54</v>
      </c>
      <c r="H20" s="20"/>
      <c r="I20" s="20"/>
    </row>
    <row r="21" spans="1:9" ht="15" customHeight="1" x14ac:dyDescent="0.35">
      <c r="A21" s="112">
        <v>1</v>
      </c>
      <c r="B21" s="23">
        <f>B19+7</f>
        <v>44481</v>
      </c>
      <c r="C21" s="24" t="s">
        <v>5</v>
      </c>
      <c r="D21" s="24">
        <v>1</v>
      </c>
      <c r="E21" s="24">
        <v>15</v>
      </c>
      <c r="F21" s="42" t="s">
        <v>15</v>
      </c>
      <c r="G21" s="26" t="s">
        <v>55</v>
      </c>
      <c r="H21" s="21"/>
      <c r="I21" s="21"/>
    </row>
    <row r="22" spans="1:9" ht="29" x14ac:dyDescent="0.35">
      <c r="A22" s="112"/>
      <c r="B22" s="23">
        <f>B21+2</f>
        <v>44483</v>
      </c>
      <c r="C22" s="24" t="s">
        <v>6</v>
      </c>
      <c r="D22" s="24">
        <v>2</v>
      </c>
      <c r="E22" s="24">
        <v>16</v>
      </c>
      <c r="F22" s="31" t="s">
        <v>24</v>
      </c>
      <c r="G22" s="32" t="s">
        <v>55</v>
      </c>
      <c r="H22" s="22"/>
      <c r="I22" s="22"/>
    </row>
    <row r="23" spans="1:9" ht="15" customHeight="1" x14ac:dyDescent="0.35">
      <c r="A23" s="112">
        <v>2</v>
      </c>
      <c r="B23" s="36">
        <f>B21+7</f>
        <v>44488</v>
      </c>
      <c r="C23" s="34" t="s">
        <v>5</v>
      </c>
      <c r="D23" s="34">
        <v>14</v>
      </c>
      <c r="E23" s="34">
        <v>17</v>
      </c>
      <c r="F23" s="35" t="s">
        <v>27</v>
      </c>
      <c r="G23" s="40" t="s">
        <v>54</v>
      </c>
      <c r="H23" s="20"/>
      <c r="I23" s="20"/>
    </row>
    <row r="24" spans="1:9" ht="14.5" x14ac:dyDescent="0.35">
      <c r="A24" s="112"/>
      <c r="B24" s="23">
        <f>B23+2</f>
        <v>44490</v>
      </c>
      <c r="C24" s="24" t="s">
        <v>6</v>
      </c>
      <c r="D24" s="24">
        <v>3</v>
      </c>
      <c r="E24" s="24">
        <v>18</v>
      </c>
      <c r="F24" s="25" t="s">
        <v>16</v>
      </c>
      <c r="G24" s="66" t="s">
        <v>55</v>
      </c>
      <c r="H24" s="18"/>
      <c r="I24" s="18"/>
    </row>
    <row r="25" spans="1:9" ht="14.5" x14ac:dyDescent="0.35">
      <c r="A25" s="112">
        <v>3</v>
      </c>
      <c r="B25" s="23">
        <f>B23+7</f>
        <v>44495</v>
      </c>
      <c r="C25" s="24" t="s">
        <v>5</v>
      </c>
      <c r="D25" s="24">
        <v>4</v>
      </c>
      <c r="E25" s="24">
        <v>19</v>
      </c>
      <c r="F25" s="25" t="s">
        <v>18</v>
      </c>
      <c r="G25" s="26" t="s">
        <v>55</v>
      </c>
      <c r="H25" s="18"/>
      <c r="I25" s="18"/>
    </row>
    <row r="26" spans="1:9" ht="15" customHeight="1" x14ac:dyDescent="0.35">
      <c r="A26" s="112"/>
      <c r="B26" s="23">
        <f>B25+2</f>
        <v>44497</v>
      </c>
      <c r="C26" s="24" t="s">
        <v>6</v>
      </c>
      <c r="D26" s="24">
        <v>5</v>
      </c>
      <c r="E26" s="24">
        <v>20</v>
      </c>
      <c r="F26" s="27" t="s">
        <v>17</v>
      </c>
      <c r="G26" s="26" t="s">
        <v>55</v>
      </c>
      <c r="H26" s="18"/>
      <c r="I26" s="18"/>
    </row>
    <row r="27" spans="1:9" ht="15" customHeight="1" x14ac:dyDescent="0.35">
      <c r="A27" s="112">
        <v>4</v>
      </c>
      <c r="B27" s="23">
        <f>B25+7</f>
        <v>44502</v>
      </c>
      <c r="C27" s="24" t="s">
        <v>5</v>
      </c>
      <c r="D27" s="24">
        <v>6</v>
      </c>
      <c r="E27" s="24">
        <v>21</v>
      </c>
      <c r="F27" s="28" t="s">
        <v>22</v>
      </c>
      <c r="G27" s="43" t="s">
        <v>55</v>
      </c>
      <c r="H27" s="19"/>
      <c r="I27" s="19"/>
    </row>
    <row r="28" spans="1:9" ht="15" customHeight="1" x14ac:dyDescent="0.35">
      <c r="A28" s="112"/>
      <c r="B28" s="23">
        <f>B27+2</f>
        <v>44504</v>
      </c>
      <c r="C28" s="24" t="s">
        <v>6</v>
      </c>
      <c r="D28" s="24">
        <v>7</v>
      </c>
      <c r="E28" s="24">
        <v>22</v>
      </c>
      <c r="F28" s="25" t="s">
        <v>21</v>
      </c>
      <c r="G28" s="26" t="s">
        <v>55</v>
      </c>
      <c r="H28" s="14"/>
      <c r="I28" s="14"/>
    </row>
    <row r="29" spans="1:9" ht="15" customHeight="1" x14ac:dyDescent="0.35">
      <c r="A29" s="112">
        <v>5</v>
      </c>
      <c r="B29" s="23">
        <f>B27+7</f>
        <v>44509</v>
      </c>
      <c r="C29" s="24" t="s">
        <v>5</v>
      </c>
      <c r="D29" s="24">
        <v>8</v>
      </c>
      <c r="E29" s="24">
        <v>23</v>
      </c>
      <c r="F29" s="28" t="s">
        <v>26</v>
      </c>
      <c r="G29" s="26" t="s">
        <v>55</v>
      </c>
      <c r="H29" s="14"/>
      <c r="I29" s="14"/>
    </row>
    <row r="30" spans="1:9" ht="15" customHeight="1" x14ac:dyDescent="0.35">
      <c r="A30" s="112"/>
      <c r="B30" s="59">
        <f>B29+2</f>
        <v>44511</v>
      </c>
      <c r="C30" s="60" t="s">
        <v>6</v>
      </c>
      <c r="D30" s="60"/>
      <c r="E30" s="61">
        <v>24</v>
      </c>
      <c r="F30" s="62" t="s">
        <v>14</v>
      </c>
      <c r="G30" s="63" t="s">
        <v>8</v>
      </c>
      <c r="H30" s="14"/>
      <c r="I30" s="14"/>
    </row>
    <row r="31" spans="1:9" ht="15" customHeight="1" x14ac:dyDescent="0.35">
      <c r="A31" s="112">
        <v>6</v>
      </c>
      <c r="B31" s="23">
        <f>B29+7</f>
        <v>44516</v>
      </c>
      <c r="C31" s="29" t="s">
        <v>5</v>
      </c>
      <c r="D31" s="29">
        <v>9</v>
      </c>
      <c r="E31" s="24">
        <v>25</v>
      </c>
      <c r="F31" s="31" t="s">
        <v>20</v>
      </c>
      <c r="G31" s="26" t="s">
        <v>56</v>
      </c>
      <c r="H31" s="14"/>
      <c r="I31" s="14"/>
    </row>
    <row r="32" spans="1:9" ht="15" customHeight="1" thickBot="1" x14ac:dyDescent="0.4">
      <c r="A32" s="112"/>
      <c r="B32" s="23">
        <f>B31+2</f>
        <v>44518</v>
      </c>
      <c r="C32" s="29" t="s">
        <v>6</v>
      </c>
      <c r="D32" s="29">
        <v>10</v>
      </c>
      <c r="E32" s="24">
        <v>26</v>
      </c>
      <c r="F32" s="28" t="s">
        <v>25</v>
      </c>
      <c r="G32" s="30" t="s">
        <v>56</v>
      </c>
      <c r="H32" s="15"/>
      <c r="I32" s="15"/>
    </row>
    <row r="33" spans="1:9" ht="15" customHeight="1" x14ac:dyDescent="0.35">
      <c r="A33" s="112"/>
      <c r="B33" s="51">
        <f>B31+7</f>
        <v>44523</v>
      </c>
      <c r="C33" s="52" t="s">
        <v>5</v>
      </c>
      <c r="D33" s="52"/>
      <c r="E33" s="64"/>
      <c r="F33" s="53" t="s">
        <v>9</v>
      </c>
      <c r="G33" s="54" t="s">
        <v>8</v>
      </c>
      <c r="H33" s="15"/>
      <c r="I33" s="15"/>
    </row>
    <row r="34" spans="1:9" ht="15" customHeight="1" thickBot="1" x14ac:dyDescent="0.4">
      <c r="A34" s="112"/>
      <c r="B34" s="55">
        <f>B33+2</f>
        <v>44525</v>
      </c>
      <c r="C34" s="56" t="s">
        <v>6</v>
      </c>
      <c r="D34" s="56"/>
      <c r="E34" s="65"/>
      <c r="F34" s="57" t="s">
        <v>9</v>
      </c>
      <c r="G34" s="58" t="s">
        <v>8</v>
      </c>
      <c r="H34" s="14"/>
      <c r="I34" s="14"/>
    </row>
    <row r="35" spans="1:9" ht="15" customHeight="1" x14ac:dyDescent="0.35">
      <c r="A35" s="112">
        <v>7</v>
      </c>
      <c r="B35" s="23">
        <f>B33+7</f>
        <v>44530</v>
      </c>
      <c r="C35" s="24" t="s">
        <v>5</v>
      </c>
      <c r="D35" s="24">
        <v>11</v>
      </c>
      <c r="E35" s="24">
        <v>27</v>
      </c>
      <c r="F35" s="68" t="s">
        <v>28</v>
      </c>
      <c r="G35" s="26" t="s">
        <v>56</v>
      </c>
      <c r="H35" s="14"/>
      <c r="I35" s="14"/>
    </row>
    <row r="36" spans="1:9" ht="15" customHeight="1" x14ac:dyDescent="0.35">
      <c r="A36" s="112"/>
      <c r="B36" s="23">
        <f>B35+2</f>
        <v>44532</v>
      </c>
      <c r="C36" s="24" t="s">
        <v>6</v>
      </c>
      <c r="D36" s="24">
        <v>12</v>
      </c>
      <c r="E36" s="24">
        <v>28</v>
      </c>
      <c r="F36" s="67" t="s">
        <v>29</v>
      </c>
      <c r="G36" s="32" t="s">
        <v>56</v>
      </c>
      <c r="H36" s="17"/>
      <c r="I36" s="17"/>
    </row>
    <row r="37" spans="1:9" ht="15" customHeight="1" x14ac:dyDescent="0.35">
      <c r="A37" s="112"/>
      <c r="B37" s="69">
        <f>B35+7</f>
        <v>44537</v>
      </c>
      <c r="C37" s="70" t="s">
        <v>5</v>
      </c>
      <c r="D37" s="70"/>
      <c r="E37" s="70">
        <v>29</v>
      </c>
      <c r="F37" s="71" t="s">
        <v>31</v>
      </c>
      <c r="G37" s="72" t="s">
        <v>53</v>
      </c>
      <c r="H37" s="16"/>
      <c r="I37" s="16"/>
    </row>
    <row r="38" spans="1:9" ht="15" customHeight="1" thickBot="1" x14ac:dyDescent="0.4">
      <c r="A38" s="112"/>
      <c r="B38" s="73">
        <f>B37+2</f>
        <v>44539</v>
      </c>
      <c r="C38" s="74" t="s">
        <v>6</v>
      </c>
      <c r="D38" s="75"/>
      <c r="E38" s="70">
        <v>30</v>
      </c>
      <c r="F38" s="76" t="s">
        <v>32</v>
      </c>
      <c r="G38" s="77" t="s">
        <v>53</v>
      </c>
      <c r="H38" s="16"/>
      <c r="I38" s="16"/>
    </row>
    <row r="39" spans="1:9" ht="15" customHeight="1" thickBot="1" x14ac:dyDescent="0.4">
      <c r="B39" s="78" t="s">
        <v>4</v>
      </c>
      <c r="C39" s="79"/>
      <c r="D39" s="79"/>
      <c r="E39" s="79"/>
      <c r="F39" s="80" t="s">
        <v>23</v>
      </c>
      <c r="G39" s="81" t="s">
        <v>53</v>
      </c>
      <c r="H39" s="17"/>
      <c r="I39" s="17"/>
    </row>
    <row r="41" spans="1:9" ht="12.75" customHeight="1" x14ac:dyDescent="0.35">
      <c r="B41" s="11"/>
    </row>
    <row r="42" spans="1:9" ht="14.5" x14ac:dyDescent="0.35">
      <c r="B42" s="111" t="s">
        <v>19</v>
      </c>
      <c r="C42" s="111"/>
      <c r="D42" s="111"/>
      <c r="E42" s="111"/>
    </row>
    <row r="43" spans="1:9" ht="14.5" x14ac:dyDescent="0.35">
      <c r="B43" s="110" t="s">
        <v>10</v>
      </c>
      <c r="C43" s="110"/>
      <c r="D43" s="110"/>
      <c r="E43" s="110"/>
    </row>
    <row r="44" spans="1:9" ht="14.5" x14ac:dyDescent="0.35">
      <c r="B44" s="10"/>
    </row>
  </sheetData>
  <mergeCells count="21">
    <mergeCell ref="A37:A38"/>
    <mergeCell ref="A27:A28"/>
    <mergeCell ref="A29:A30"/>
    <mergeCell ref="A31:A32"/>
    <mergeCell ref="A33:A34"/>
    <mergeCell ref="A35:A36"/>
    <mergeCell ref="A17:A18"/>
    <mergeCell ref="A19:A20"/>
    <mergeCell ref="A21:A22"/>
    <mergeCell ref="A23:A24"/>
    <mergeCell ref="A25:A26"/>
    <mergeCell ref="A7:A8"/>
    <mergeCell ref="A9:A10"/>
    <mergeCell ref="A11:A12"/>
    <mergeCell ref="A13:A14"/>
    <mergeCell ref="A15:A16"/>
    <mergeCell ref="B2:G2"/>
    <mergeCell ref="B3:G3"/>
    <mergeCell ref="B4:G4"/>
    <mergeCell ref="B43:E43"/>
    <mergeCell ref="B42:E42"/>
  </mergeCells>
  <phoneticPr fontId="12" type="noConversion"/>
  <pageMargins left="0.75" right="0.25" top="0.5" bottom="0.5" header="0.5" footer="0.25"/>
  <pageSetup scale="91" orientation="portrait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3"/>
  <sheetViews>
    <sheetView workbookViewId="0">
      <selection activeCell="B21" sqref="B21"/>
    </sheetView>
  </sheetViews>
  <sheetFormatPr defaultRowHeight="14.5" x14ac:dyDescent="0.35"/>
  <cols>
    <col min="2" max="2" width="10.81640625" bestFit="1" customWidth="1"/>
  </cols>
  <sheetData>
    <row r="1" spans="2:7" ht="31" x14ac:dyDescent="0.35">
      <c r="B1" s="82" t="s">
        <v>33</v>
      </c>
      <c r="C1" s="83" t="s">
        <v>34</v>
      </c>
      <c r="D1" s="83" t="s">
        <v>35</v>
      </c>
      <c r="E1" s="84" t="s">
        <v>36</v>
      </c>
      <c r="F1" s="85"/>
      <c r="G1" s="86"/>
    </row>
    <row r="2" spans="2:7" x14ac:dyDescent="0.35">
      <c r="B2" s="87" t="s">
        <v>37</v>
      </c>
      <c r="C2" s="88">
        <v>30</v>
      </c>
      <c r="D2" s="88">
        <v>3.32</v>
      </c>
      <c r="E2" s="89">
        <f t="shared" ref="E2:E3" si="0">SUM(C2*D2)</f>
        <v>99.6</v>
      </c>
      <c r="F2" s="90">
        <f>E2/E15</f>
        <v>0.15332512315270935</v>
      </c>
      <c r="G2" s="91"/>
    </row>
    <row r="3" spans="2:7" ht="16" x14ac:dyDescent="0.5">
      <c r="B3" s="87" t="s">
        <v>38</v>
      </c>
      <c r="C3" s="88">
        <v>1</v>
      </c>
      <c r="D3" s="88">
        <v>50</v>
      </c>
      <c r="E3" s="92">
        <f t="shared" si="0"/>
        <v>50</v>
      </c>
      <c r="F3" s="93">
        <f>E3/E15</f>
        <v>7.6970443349753698E-2</v>
      </c>
      <c r="G3" s="94"/>
    </row>
    <row r="4" spans="2:7" x14ac:dyDescent="0.35">
      <c r="B4" s="95"/>
      <c r="C4" s="88"/>
      <c r="D4" s="88"/>
      <c r="E4" s="96">
        <f>SUM(E2:E3)</f>
        <v>149.6</v>
      </c>
      <c r="F4" s="97">
        <f>SUM(E4/$E$15)</f>
        <v>0.23029556650246305</v>
      </c>
      <c r="G4" s="98">
        <v>0.15</v>
      </c>
    </row>
    <row r="5" spans="2:7" x14ac:dyDescent="0.35">
      <c r="B5" s="87"/>
      <c r="C5" s="88"/>
      <c r="D5" s="88"/>
      <c r="E5" s="89" t="s">
        <v>39</v>
      </c>
      <c r="F5" s="90"/>
      <c r="G5" s="99"/>
    </row>
    <row r="6" spans="2:7" x14ac:dyDescent="0.35">
      <c r="B6" s="87" t="s">
        <v>11</v>
      </c>
      <c r="C6" s="88"/>
      <c r="D6" s="88">
        <v>30</v>
      </c>
      <c r="E6" s="89">
        <f t="shared" ref="E6:E11" si="1">SUM(C6*D6)</f>
        <v>0</v>
      </c>
      <c r="F6" s="90">
        <f>E6/E15</f>
        <v>0</v>
      </c>
      <c r="G6" s="99"/>
    </row>
    <row r="7" spans="2:7" ht="16" x14ac:dyDescent="0.5">
      <c r="B7" s="87" t="s">
        <v>40</v>
      </c>
      <c r="C7" s="88">
        <v>1</v>
      </c>
      <c r="D7" s="88">
        <v>100</v>
      </c>
      <c r="E7" s="92">
        <f t="shared" si="1"/>
        <v>100</v>
      </c>
      <c r="F7" s="93">
        <f>E7/E15</f>
        <v>0.1539408866995074</v>
      </c>
      <c r="G7" s="99"/>
    </row>
    <row r="8" spans="2:7" x14ac:dyDescent="0.35">
      <c r="B8" s="87"/>
      <c r="C8" s="88"/>
      <c r="D8" s="88"/>
      <c r="E8" s="96">
        <f>SUM(E6:E7)</f>
        <v>100</v>
      </c>
      <c r="F8" s="97">
        <f>SUM(E8/$E$15)</f>
        <v>0.1539408866995074</v>
      </c>
      <c r="G8" s="98">
        <v>0.25</v>
      </c>
    </row>
    <row r="9" spans="2:7" x14ac:dyDescent="0.35">
      <c r="B9" s="87"/>
      <c r="C9" s="88"/>
      <c r="D9" s="88"/>
      <c r="E9" s="89"/>
      <c r="F9" s="90"/>
      <c r="G9" s="99"/>
    </row>
    <row r="10" spans="2:7" x14ac:dyDescent="0.35">
      <c r="B10" s="87" t="s">
        <v>41</v>
      </c>
      <c r="C10" s="88">
        <v>2</v>
      </c>
      <c r="D10" s="88">
        <v>100</v>
      </c>
      <c r="E10" s="89">
        <f t="shared" si="1"/>
        <v>200</v>
      </c>
      <c r="F10" s="90">
        <f>E10/E15</f>
        <v>0.30788177339901479</v>
      </c>
      <c r="G10" s="99"/>
    </row>
    <row r="11" spans="2:7" ht="16" x14ac:dyDescent="0.5">
      <c r="B11" s="87" t="s">
        <v>42</v>
      </c>
      <c r="C11" s="88">
        <v>10</v>
      </c>
      <c r="D11" s="88">
        <v>20</v>
      </c>
      <c r="E11" s="92">
        <f t="shared" si="1"/>
        <v>200</v>
      </c>
      <c r="F11" s="93">
        <f>E11/E15</f>
        <v>0.30788177339901479</v>
      </c>
      <c r="G11" s="100"/>
    </row>
    <row r="12" spans="2:7" x14ac:dyDescent="0.35">
      <c r="B12" s="87"/>
      <c r="C12" s="88"/>
      <c r="D12" s="88"/>
      <c r="E12" s="101">
        <f>SUM(E10:E11)</f>
        <v>400</v>
      </c>
      <c r="F12" s="97">
        <f>SUM(E12/$E$15)</f>
        <v>0.61576354679802958</v>
      </c>
      <c r="G12" s="98">
        <v>0.6</v>
      </c>
    </row>
    <row r="15" spans="2:7" x14ac:dyDescent="0.35">
      <c r="E15" s="101">
        <f>SUM(E4+E8+E12)</f>
        <v>649.6</v>
      </c>
      <c r="F15" s="101"/>
    </row>
    <row r="20" spans="1:11" x14ac:dyDescent="0.35">
      <c r="B20" t="s">
        <v>57</v>
      </c>
      <c r="H20" t="s">
        <v>58</v>
      </c>
    </row>
    <row r="21" spans="1:11" x14ac:dyDescent="0.35">
      <c r="A21">
        <v>1</v>
      </c>
      <c r="B21" t="s">
        <v>45</v>
      </c>
      <c r="E21">
        <v>50</v>
      </c>
      <c r="G21">
        <v>1</v>
      </c>
      <c r="H21" t="s">
        <v>45</v>
      </c>
      <c r="K21">
        <v>20</v>
      </c>
    </row>
    <row r="22" spans="1:11" x14ac:dyDescent="0.35">
      <c r="A22">
        <v>2</v>
      </c>
      <c r="B22" s="102" t="s">
        <v>43</v>
      </c>
      <c r="E22">
        <v>20</v>
      </c>
      <c r="G22">
        <v>2</v>
      </c>
      <c r="H22" t="s">
        <v>43</v>
      </c>
      <c r="K22">
        <v>20</v>
      </c>
    </row>
    <row r="23" spans="1:11" x14ac:dyDescent="0.35">
      <c r="A23">
        <v>3</v>
      </c>
      <c r="B23" s="102" t="s">
        <v>44</v>
      </c>
      <c r="E23">
        <v>20</v>
      </c>
      <c r="G23">
        <v>3</v>
      </c>
      <c r="H23" t="s">
        <v>44</v>
      </c>
      <c r="K23">
        <v>20</v>
      </c>
    </row>
    <row r="24" spans="1:11" x14ac:dyDescent="0.35">
      <c r="A24">
        <v>4</v>
      </c>
      <c r="B24" t="s">
        <v>46</v>
      </c>
      <c r="E24">
        <v>20</v>
      </c>
      <c r="G24">
        <v>4</v>
      </c>
      <c r="H24" t="s">
        <v>46</v>
      </c>
      <c r="K24">
        <v>20</v>
      </c>
    </row>
    <row r="25" spans="1:11" x14ac:dyDescent="0.35">
      <c r="A25">
        <v>5</v>
      </c>
      <c r="B25" t="s">
        <v>47</v>
      </c>
      <c r="E25">
        <v>20</v>
      </c>
      <c r="G25">
        <v>5</v>
      </c>
      <c r="H25" t="s">
        <v>51</v>
      </c>
      <c r="K25">
        <v>20</v>
      </c>
    </row>
    <row r="26" spans="1:11" x14ac:dyDescent="0.35">
      <c r="A26">
        <v>6</v>
      </c>
      <c r="B26" t="s">
        <v>48</v>
      </c>
      <c r="E26">
        <v>5</v>
      </c>
      <c r="G26">
        <v>6</v>
      </c>
      <c r="H26" t="s">
        <v>47</v>
      </c>
      <c r="K26">
        <v>20</v>
      </c>
    </row>
    <row r="27" spans="1:11" x14ac:dyDescent="0.35">
      <c r="A27">
        <v>7</v>
      </c>
      <c r="B27" t="s">
        <v>49</v>
      </c>
      <c r="E27">
        <v>5</v>
      </c>
      <c r="G27">
        <v>7</v>
      </c>
      <c r="H27" t="s">
        <v>48</v>
      </c>
      <c r="K27">
        <v>20</v>
      </c>
    </row>
    <row r="28" spans="1:11" x14ac:dyDescent="0.35">
      <c r="A28">
        <v>8</v>
      </c>
      <c r="B28" t="s">
        <v>50</v>
      </c>
      <c r="E28">
        <v>20</v>
      </c>
      <c r="G28">
        <v>8</v>
      </c>
      <c r="H28" t="s">
        <v>49</v>
      </c>
      <c r="K28">
        <v>20</v>
      </c>
    </row>
    <row r="29" spans="1:11" x14ac:dyDescent="0.35">
      <c r="G29">
        <v>9</v>
      </c>
      <c r="H29" t="s">
        <v>50</v>
      </c>
      <c r="K29">
        <v>20</v>
      </c>
    </row>
    <row r="30" spans="1:11" x14ac:dyDescent="0.35">
      <c r="E30">
        <f>SUM(E21:E29)</f>
        <v>160</v>
      </c>
      <c r="G30">
        <v>10</v>
      </c>
      <c r="K30">
        <v>20</v>
      </c>
    </row>
    <row r="31" spans="1:11" x14ac:dyDescent="0.35">
      <c r="G31">
        <v>11</v>
      </c>
      <c r="K31">
        <v>20</v>
      </c>
    </row>
    <row r="33" spans="11:11" x14ac:dyDescent="0.35">
      <c r="K33">
        <f>SUM(K21:K32)</f>
        <v>220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Schedule F2021</vt:lpstr>
      <vt:lpstr>Points</vt:lpstr>
      <vt:lpstr>'Schedule F2021'!Print_Area</vt:lpstr>
    </vt:vector>
  </TitlesOfParts>
  <Company>CSUC Construction Management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Lori A Brown</dc:creator>
  <cp:lastModifiedBy>Lori Brown</cp:lastModifiedBy>
  <cp:lastPrinted>2021-01-22T22:14:56Z</cp:lastPrinted>
  <dcterms:created xsi:type="dcterms:W3CDTF">2010-01-22T14:24:56Z</dcterms:created>
  <dcterms:modified xsi:type="dcterms:W3CDTF">2021-08-04T17:31:51Z</dcterms:modified>
</cp:coreProperties>
</file>